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workbookProtection lockStructure="1"/>
  <bookViews>
    <workbookView xWindow="0" yWindow="1230" windowWidth="15165" windowHeight="5220" tabRatio="858" activeTab="3"/>
  </bookViews>
  <sheets>
    <sheet name="Expense Report" sheetId="3" r:id="rId1"/>
    <sheet name="American Express Expenses" sheetId="11" state="hidden" r:id="rId2"/>
    <sheet name="Cash Exception" sheetId="8" r:id="rId3"/>
    <sheet name="Auto Log" sheetId="4" r:id="rId4"/>
    <sheet name="Reportable Income" sheetId="6" state="hidden" r:id="rId5"/>
    <sheet name="Hidden" sheetId="2" state="hidden" r:id="rId6"/>
    <sheet name="Definitions &amp; Overview" sheetId="7" r:id="rId7"/>
  </sheets>
  <definedNames>
    <definedName name="_">'Expense Report'!$H$55:$H$59</definedName>
    <definedName name="AcctTotal" localSheetId="1">'American Express Expenses'!$H$34</definedName>
    <definedName name="AcctTotal" localSheetId="0">'Expense Report'!$H$53</definedName>
    <definedName name="AcctTotal">#REF!</definedName>
    <definedName name="Auto_Allowance">Hidden!$D$22:$E$26</definedName>
    <definedName name="Branch">Hidden!$B$28:$C$34</definedName>
    <definedName name="Dept" localSheetId="1">'American Express Expenses'!$G$5</definedName>
    <definedName name="Dept">'Expense Report'!$G$5</definedName>
    <definedName name="Depts">Hidden!$B$28:$C$33</definedName>
    <definedName name="Expenses">Hidden!$B$8:$C$16</definedName>
    <definedName name="InsideDept" localSheetId="1">'American Express Expenses'!$G$5</definedName>
    <definedName name="InsideDept">'Expense Report'!$G$5</definedName>
    <definedName name="InsideRegion" localSheetId="1">'American Express Expenses'!$E$5</definedName>
    <definedName name="InsideRegion">'Expense Report'!$E$5</definedName>
    <definedName name="lookup">Hidden!$D$22:$E$26</definedName>
    <definedName name="MilageRate">Hidden!$D$4</definedName>
    <definedName name="Month" localSheetId="5">Hidden!$B$38:$B$49</definedName>
    <definedName name="Month">'Expense Report'!$F$4</definedName>
    <definedName name="name" localSheetId="1">'American Express Expenses'!$B$4</definedName>
    <definedName name="name">'Expense Report'!$B$4</definedName>
    <definedName name="Other" localSheetId="1">Hidden!#REF!</definedName>
    <definedName name="Other">Hidden!#REF!</definedName>
    <definedName name="OutsideDept" localSheetId="1">#REF!</definedName>
    <definedName name="OutsideDept">#REF!</definedName>
    <definedName name="OutsideRegion" localSheetId="1">#REF!</definedName>
    <definedName name="OutsideRegion">#REF!</definedName>
    <definedName name="_xlnm.Print_Area" localSheetId="1">'American Express Expenses'!$A$9:$H$42</definedName>
    <definedName name="_xlnm.Print_Area" localSheetId="0">'Expense Report'!$A$9:$I$60</definedName>
    <definedName name="_xlnm.Print_Area" localSheetId="4">'Reportable Income'!$A$1:$G$32</definedName>
    <definedName name="_xlnm.Print_Titles" localSheetId="1">'American Express Expenses'!$1:$8</definedName>
    <definedName name="_xlnm.Print_Titles" localSheetId="0">'Expense Report'!$1:$8</definedName>
    <definedName name="Region" localSheetId="1">#REF!</definedName>
    <definedName name="Region">#REF!</definedName>
    <definedName name="ReportTotal" localSheetId="1">'American Express Expenses'!#REF!</definedName>
    <definedName name="ReportTotal" localSheetId="0">'Expense Report'!$I$40</definedName>
    <definedName name="ReportTotal">#REF!</definedName>
    <definedName name="Unit" localSheetId="1">'American Express Expenses'!$F$29</definedName>
    <definedName name="Unit" localSheetId="0">'Expense Report'!$F$49</definedName>
    <definedName name="Unit">#REF!</definedName>
  </definedNames>
  <calcPr calcId="145621"/>
</workbook>
</file>

<file path=xl/calcChain.xml><?xml version="1.0" encoding="utf-8"?>
<calcChain xmlns="http://schemas.openxmlformats.org/spreadsheetml/2006/main">
  <c r="E8" i="4" l="1"/>
  <c r="H52" i="3"/>
  <c r="E38" i="4" l="1"/>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G5" i="3"/>
  <c r="E39" i="4" l="1"/>
  <c r="A61" i="3"/>
  <c r="F48" i="3" l="1"/>
  <c r="I9" i="3" l="1"/>
  <c r="I10" i="3"/>
  <c r="I15" i="3" l="1"/>
  <c r="I14" i="3"/>
  <c r="I13" i="3"/>
  <c r="I12" i="3"/>
  <c r="I11" i="3"/>
  <c r="C39" i="4"/>
  <c r="H37" i="11" l="1"/>
  <c r="H38" i="11"/>
  <c r="H36" i="11"/>
  <c r="H9" i="11"/>
  <c r="F31" i="11"/>
  <c r="F33" i="11"/>
  <c r="F4" i="11"/>
  <c r="F23" i="6"/>
  <c r="F22" i="6"/>
  <c r="F21" i="6"/>
  <c r="F20" i="6"/>
  <c r="F19" i="6"/>
  <c r="F18" i="6"/>
  <c r="F17" i="6"/>
  <c r="F16" i="6"/>
  <c r="F15" i="6"/>
  <c r="F14" i="6"/>
  <c r="E40" i="11"/>
  <c r="F40" i="11" s="1"/>
  <c r="E39" i="11"/>
  <c r="F39" i="11" s="1"/>
  <c r="E38" i="11"/>
  <c r="F38" i="11" s="1"/>
  <c r="E37" i="11"/>
  <c r="F37" i="11" s="1"/>
  <c r="E36" i="11"/>
  <c r="F36" i="11" s="1"/>
  <c r="F32" i="11"/>
  <c r="F30" i="11"/>
  <c r="G23" i="11"/>
  <c r="H33" i="11" s="1"/>
  <c r="E23" i="11"/>
  <c r="H31" i="11" s="1"/>
  <c r="D23" i="11"/>
  <c r="H30" i="11" s="1"/>
  <c r="C23" i="11"/>
  <c r="H29" i="11" s="1"/>
  <c r="G5" i="11"/>
  <c r="D40" i="11" s="1"/>
  <c r="E5" i="11"/>
  <c r="H41" i="11" l="1"/>
  <c r="H44" i="11" s="1"/>
  <c r="H23" i="11"/>
  <c r="A41" i="11" s="1"/>
  <c r="F23" i="11"/>
  <c r="H32" i="11" s="1"/>
  <c r="D38" i="11"/>
  <c r="D37" i="11"/>
  <c r="D39" i="11"/>
  <c r="D36" i="11"/>
  <c r="F13" i="6" l="1"/>
  <c r="F12" i="6"/>
  <c r="F24" i="6" s="1"/>
  <c r="I18" i="3"/>
  <c r="I19" i="3"/>
  <c r="I20" i="3"/>
  <c r="I21" i="3"/>
  <c r="I22" i="3"/>
  <c r="I23" i="3"/>
  <c r="I24" i="3"/>
  <c r="I25" i="3"/>
  <c r="I26" i="3"/>
  <c r="E12" i="6"/>
  <c r="G12" i="6"/>
  <c r="E59" i="3"/>
  <c r="F59" i="3" s="1"/>
  <c r="E58" i="3"/>
  <c r="F58" i="3" s="1"/>
  <c r="E57" i="3"/>
  <c r="F57" i="3" s="1"/>
  <c r="E56" i="3"/>
  <c r="F56" i="3" s="1"/>
  <c r="E55" i="3"/>
  <c r="F55" i="3" s="1"/>
  <c r="H44" i="3"/>
  <c r="B4" i="4"/>
  <c r="H51" i="3"/>
  <c r="I4" i="3"/>
  <c r="C40" i="3"/>
  <c r="H45" i="3" s="1"/>
  <c r="I39" i="3"/>
  <c r="I38" i="3"/>
  <c r="H40" i="3"/>
  <c r="H50" i="3" s="1"/>
  <c r="I16" i="3"/>
  <c r="I17" i="3"/>
  <c r="I27" i="3"/>
  <c r="I28" i="3"/>
  <c r="I29" i="3"/>
  <c r="I30" i="3"/>
  <c r="I31" i="3"/>
  <c r="I32" i="3"/>
  <c r="I33" i="3"/>
  <c r="I34" i="3"/>
  <c r="I35" i="3"/>
  <c r="I36" i="3"/>
  <c r="I37" i="3"/>
  <c r="D40" i="3"/>
  <c r="H46" i="3" s="1"/>
  <c r="G40" i="3"/>
  <c r="H49" i="3" s="1"/>
  <c r="E40" i="3"/>
  <c r="H47" i="3" s="1"/>
  <c r="B7" i="6"/>
  <c r="E23" i="6"/>
  <c r="G23" i="6" s="1"/>
  <c r="E22" i="6"/>
  <c r="G22" i="6" s="1"/>
  <c r="E21" i="6"/>
  <c r="G21" i="6" s="1"/>
  <c r="E20" i="6"/>
  <c r="G20" i="6" s="1"/>
  <c r="E19" i="6"/>
  <c r="G19" i="6" s="1"/>
  <c r="E18" i="6"/>
  <c r="G18" i="6" s="1"/>
  <c r="E17" i="6"/>
  <c r="G17" i="6" s="1"/>
  <c r="E16" i="6"/>
  <c r="G16" i="6" s="1"/>
  <c r="E15" i="6"/>
  <c r="E14" i="6"/>
  <c r="G14" i="6" s="1"/>
  <c r="E13" i="6"/>
  <c r="E24" i="6" s="1"/>
  <c r="G15" i="6"/>
  <c r="D24" i="6"/>
  <c r="C24" i="6"/>
  <c r="B24" i="6"/>
  <c r="H34" i="11" l="1"/>
  <c r="G13" i="6"/>
  <c r="D59" i="3"/>
  <c r="D58" i="3"/>
  <c r="D56" i="3"/>
  <c r="D57" i="3"/>
  <c r="G24" i="6"/>
  <c r="F40" i="3"/>
  <c r="I40" i="3"/>
  <c r="H48" i="3" l="1"/>
  <c r="H53" i="3" s="1"/>
  <c r="D55" i="3"/>
  <c r="F47" i="3"/>
  <c r="F50" i="3"/>
  <c r="F45" i="3"/>
  <c r="F51" i="3"/>
  <c r="F52" i="3"/>
  <c r="E5" i="3"/>
  <c r="F46" i="3"/>
</calcChain>
</file>

<file path=xl/comments1.xml><?xml version="1.0" encoding="utf-8"?>
<comments xmlns="http://schemas.openxmlformats.org/spreadsheetml/2006/main">
  <authors>
    <author>tgroh</author>
  </authors>
  <commentList>
    <comment ref="E21" authorId="0">
      <text>
        <r>
          <rPr>
            <b/>
            <sz val="8"/>
            <color indexed="81"/>
            <rFont val="Tahoma"/>
            <family val="2"/>
          </rPr>
          <t>tgroh:</t>
        </r>
        <r>
          <rPr>
            <sz val="8"/>
            <color indexed="81"/>
            <rFont val="Tahoma"/>
            <family val="2"/>
          </rPr>
          <t xml:space="preserve">
gall allowance for the stated auto allowance</t>
        </r>
      </text>
    </comment>
  </commentList>
</comments>
</file>

<file path=xl/sharedStrings.xml><?xml version="1.0" encoding="utf-8"?>
<sst xmlns="http://schemas.openxmlformats.org/spreadsheetml/2006/main" count="337" uniqueCount="239">
  <si>
    <t>Date</t>
  </si>
  <si>
    <t>Total</t>
  </si>
  <si>
    <t>Totals:</t>
  </si>
  <si>
    <t>This is a statement of personal traveling expense incurred by me in the transaction of authorized Company business on the date stated.</t>
  </si>
  <si>
    <t>Signature</t>
  </si>
  <si>
    <t>Accounting Allocations</t>
  </si>
  <si>
    <t>Expenses</t>
  </si>
  <si>
    <t>Name:</t>
  </si>
  <si>
    <t>Description/Company/Person</t>
  </si>
  <si>
    <t xml:space="preserve"> </t>
  </si>
  <si>
    <t>Region</t>
  </si>
  <si>
    <t>Dept</t>
  </si>
  <si>
    <t>Mileage Rate</t>
  </si>
  <si>
    <t>Approved By</t>
  </si>
  <si>
    <t>Destination/Purpose of Trip/Contact</t>
  </si>
  <si>
    <t>Amount</t>
  </si>
  <si>
    <t>Business</t>
  </si>
  <si>
    <t>Month:</t>
  </si>
  <si>
    <t>Personal Vehicle Income</t>
  </si>
  <si>
    <t>Month</t>
  </si>
  <si>
    <t>November</t>
  </si>
  <si>
    <t>December</t>
  </si>
  <si>
    <t>October</t>
  </si>
  <si>
    <t>January</t>
  </si>
  <si>
    <t>February</t>
  </si>
  <si>
    <t>March</t>
  </si>
  <si>
    <t>April</t>
  </si>
  <si>
    <t>May</t>
  </si>
  <si>
    <t>June</t>
  </si>
  <si>
    <t>July</t>
  </si>
  <si>
    <t>August</t>
  </si>
  <si>
    <t>September</t>
  </si>
  <si>
    <t>Auto</t>
  </si>
  <si>
    <t>Allowance</t>
  </si>
  <si>
    <t>Paid</t>
  </si>
  <si>
    <t>Gas</t>
  </si>
  <si>
    <t>Allowances</t>
  </si>
  <si>
    <t>Allowed</t>
  </si>
  <si>
    <t>Reportable</t>
  </si>
  <si>
    <t>Income</t>
  </si>
  <si>
    <t>Approval</t>
  </si>
  <si>
    <t>Mileage</t>
  </si>
  <si>
    <t>Total Reimbursement</t>
  </si>
  <si>
    <t>Allocation of Other expenses:</t>
  </si>
  <si>
    <t>NOTE:  The total reportable income will be included on your earnings statement as additional income and</t>
  </si>
  <si>
    <t>withholding and FICA taxes on this amount will be deducted from your paycheck.</t>
  </si>
  <si>
    <t>The above data accurately represents my actual business travel and reimbursement for the period stated.</t>
  </si>
  <si>
    <t>For the Year Ending October 31,</t>
  </si>
  <si>
    <t xml:space="preserve">        Totals</t>
  </si>
  <si>
    <t>This is a statement of travel expenses incurred by me in the transaction of authorized Company business during the stated period</t>
  </si>
  <si>
    <t>EXPENSE CATEGORY</t>
  </si>
  <si>
    <t>Department:</t>
  </si>
  <si>
    <t>MileageRate</t>
  </si>
  <si>
    <t>Other Selling Expenses</t>
  </si>
  <si>
    <t>Travel other</t>
  </si>
  <si>
    <t>than Meals</t>
  </si>
  <si>
    <t>Travel other than Meals</t>
  </si>
  <si>
    <t>Other Selling</t>
  </si>
  <si>
    <t xml:space="preserve">CORPORATE </t>
  </si>
  <si>
    <t>The following list includes detailed definitions of how to classify your monthly receipts. Please use this list to properly fill out the monthly expense form. If you have any questions, please ask your direct supervisor or the Controller for clarification.</t>
  </si>
  <si>
    <t xml:space="preserve">SELLING EXPENSES </t>
  </si>
  <si>
    <t>Business Meals</t>
  </si>
  <si>
    <t>The following documentation is required by the IRS, and must be recorded on the expense report:</t>
  </si>
  <si>
    <t>Entertainment Expenses</t>
  </si>
  <si>
    <t>Entertainment expenses include events such as nightclubs, theatre and sporting events, whereby a business discussion takes place during, immediately before, or immediately after the event.</t>
  </si>
  <si>
    <t>Approval for reimbursement of entertainment expenses can only be granted by department heads and will only be granted if:</t>
  </si>
  <si>
    <t>When entertainment expenses are expected to exceed $200 for one event, prior approval from Executive Management is required to receive reimbursement.</t>
  </si>
  <si>
    <t>MEALS NON-SELLING</t>
  </si>
  <si>
    <t>Business Meals Taken with Other Associates</t>
  </si>
  <si>
    <t>Associates will be reimbursed for business-related meals taken with other associates only in the following circumstances:</t>
  </si>
  <si>
    <t>Please note that associates will not be reimbursed for entertaining other associates unless there is a direct reporting relationship between them.</t>
  </si>
  <si>
    <t>Personal Meals</t>
  </si>
  <si>
    <t>Personal meals are defined as meal expenses incurred by the traveler when dining alone on an out-of-town business trip. Approximate meal expense guidelines are as follows:</t>
  </si>
  <si>
    <t>$12/day for breakfast or lunch.</t>
  </si>
  <si>
    <t>$30/day for dinner.</t>
  </si>
  <si>
    <t>TRANSPORTATION</t>
  </si>
  <si>
    <t>Taxi / Shuttle / Parking Fees</t>
  </si>
  <si>
    <t>Airport shuttles and taxis upon arrival at the associate’s destination is the preferred mode of transportation. Make sure to ask for a receipt if one is not offered. This documentation aids in the expense-tracking process.</t>
  </si>
  <si>
    <t>Airport and Train Station Parking</t>
  </si>
  <si>
    <t>Parking at an airport or train station is usually part of business travel, it is expected that associates will utilize Long Term parking lots. Short Term parking fees will not be reimbursed.</t>
  </si>
  <si>
    <t>TRAVEL</t>
  </si>
  <si>
    <t>Air/Rail Travel</t>
  </si>
  <si>
    <t>When traveling by air, associates are expected to (whenever possible and if savings are substantial):</t>
  </si>
  <si>
    <r>
      <t>Vehicle Rental</t>
    </r>
    <r>
      <rPr>
        <b/>
        <sz val="10"/>
        <rFont val="Verdana"/>
        <family val="2"/>
      </rPr>
      <t xml:space="preserve"> </t>
    </r>
  </si>
  <si>
    <t>Associates may rent a vehicle to get to their destination when driving is more cost effective than airline or rail travel. Associates may rent a vehicle at their destination when it is less expensive than other transportation modes such as taxis, airport limousines and airport shuttles or when entertaining customers. Whenever multiple associates are traveling together, every effort to rideshare or carpool must be made.</t>
  </si>
  <si>
    <t xml:space="preserve">Associates must reserve a vehicle in the compact rental vehicle category. When picking up a rental vehicle, check with the rental vehicle agent for any promotional rates, last-minutes specials or free upgrades. At the time of rental, inspect the vehicle and be sure that any damage found is noted on the contract before the vehicle is accepted. When plans change, associates are responsible for working with their Travel Assistant to cancel rental vehicle reservations. </t>
  </si>
  <si>
    <t xml:space="preserve">Associates may book a vehicle rental class of service one level higher when: </t>
  </si>
  <si>
    <t>Domestic travelers should always accept the collision insurance offered by rental agencies but should decline all other offered insurances. International travelers should accept all insurances offered. Should a rental vehicle accident occur, associates should immediately contact the rental Vehicle Company, local authorities (as required), and the Human Resources Department.  Additionally, whenever possible, the prepaid gas option should be declined.</t>
  </si>
  <si>
    <t xml:space="preserve">Rental vehicles must be returned as follows: </t>
  </si>
  <si>
    <t xml:space="preserve">To the original rental city unless approved for a one-way rental. </t>
  </si>
  <si>
    <t xml:space="preserve">Intact (i.e. no bumps, scratches, or mechanical failures). </t>
  </si>
  <si>
    <t>On time, to avoid additional hourly changes and with a full tank of gas.  Gasoline for use in rental vehicles is reimbursable with proper documentation. Make sure to log this expense as AUTO RENTAL &amp; GAS.</t>
  </si>
  <si>
    <t>Travel Cancellations</t>
  </si>
  <si>
    <t>If a trip is cancelled after the ticket has been issued, the traveler should inquire about using the same ticket for future travel. Associates should reuse airline tickets if: a) they are traveling on the same route, or b) airfare eligibility requirements (verified with travel agent) are met.</t>
  </si>
  <si>
    <t>Unused/Voided Airline Tickets</t>
  </si>
  <si>
    <t xml:space="preserve">Unused airline tickets or flight coupons must never be discarded or destroyed as these documents may have a cash value. To expedite refunds, unused or partially used airline tickets must be returned immediately to the issuing authority. </t>
  </si>
  <si>
    <t>Associates must NOT include unused tickets with their expense reports. Associates with an electronic ticket simply need to call the travel agent/issuing authority to initiate a refund.</t>
  </si>
  <si>
    <t>Lost or Stolen Airline Tickets</t>
  </si>
  <si>
    <t>Immediately upon discovery of a lost/stolen ticket, the traveler must:</t>
  </si>
  <si>
    <t>Lodging / Hotel</t>
  </si>
  <si>
    <t>Hotel reservations should be made in such a manner as to secure the best available rate and must be booked through the assistance of a Travel Assistant. Associates are required, whenever possible, to use properties in the Moderate category. In case of cancellation associates:</t>
  </si>
  <si>
    <t xml:space="preserve">Business Travel Phone Calls </t>
  </si>
  <si>
    <t xml:space="preserve">Associates will be reimbursed when using their personal cellular telephone, calling cards or home phone for business related phone calls: </t>
  </si>
  <si>
    <t>Personal Phone Calls While Traveling</t>
  </si>
  <si>
    <t>Air-phone Usage</t>
  </si>
  <si>
    <t>Associates are strongly discouraged from using air-phones due to its high cost. Associates may use an air-phone only if an emergency or critical business issue is involved.</t>
  </si>
  <si>
    <t>Hotel Telephone Usage</t>
  </si>
  <si>
    <t>MISCELLANEOUS</t>
  </si>
  <si>
    <t>Miscellaneous Expenses</t>
  </si>
  <si>
    <t>The miscellaneous column is designated for expenses that do not fit into the previous categories, yet are directly business related and therefore reimbursable. ONLY the following items can be considered as reimbursable business expenses:</t>
  </si>
  <si>
    <r>
      <t xml:space="preserve">Be sure to note that the following items are </t>
    </r>
    <r>
      <rPr>
        <u/>
        <sz val="10"/>
        <rFont val="Verdana"/>
        <family val="2"/>
      </rPr>
      <t>NOT reimbursable</t>
    </r>
    <r>
      <rPr>
        <sz val="10"/>
        <rFont val="Verdana"/>
        <family val="2"/>
      </rPr>
      <t xml:space="preserve"> under this policy:</t>
    </r>
  </si>
  <si>
    <t>Never assume that an item will be covered under the "Miscellaneous" category. Be sure to check with your manager if an item you need is not outlined specifically in this policy.</t>
  </si>
  <si>
    <t>Gratuity</t>
  </si>
  <si>
    <t>Associates are expected to tip accordingly and not in excess of what are usual and customary.  Below are several examples of standards:</t>
  </si>
  <si>
    <t>At the airport</t>
  </si>
  <si>
    <t xml:space="preserve">Porter or skycap - $2 per bag or more if the bags are heavy. $2 extra for curbside check-in is optional. If you arrive late and they help you get to your flight on time, tip an extra $5-10. </t>
  </si>
  <si>
    <t>Ground transportation</t>
  </si>
  <si>
    <t xml:space="preserve">Taxi, limo, paid shuttle, or van driver - 15% of the total fare. Up to 20% if the driver helps with the bags or makes extra stops. No less than $1. If someone else is picking up the tab, they are responsible for tipping also. Be careful, the rate quoted for limos often includes gratuity. Driver of courtesy shuttle - $1-$2 per bag if he helps with the bags. </t>
  </si>
  <si>
    <t>At the hotel</t>
  </si>
  <si>
    <t xml:space="preserve">Before you arrive inquire as to whether gratuities are included in the price of the room. Some hotels are now charging a daily fee that covers all tipping for hotel services. </t>
  </si>
  <si>
    <t xml:space="preserve">Valet/parking attendant - $1-3 is appropriate for parking/returning the vehicle. It is not necessary to tip for parking, but always for returning the vehicle. Doorman - If he hails you a cab, $1-2. If they help you with your bags in or out of the vehicle, $1 a bag. Use $1-2 per bag if they carry them all the way to the room. If they just open the door, nothing. If they are helpful with directions or restaurant recommendations, $5. </t>
  </si>
  <si>
    <t xml:space="preserve">Bellman - When he helps you with your bags, tip $1-2 per bag. Give him the tip when he shows you your room. If he just carries the bags to the front desk and then disappears, save it for the person who carries the bags to your room. Upon checkout, tip a bellman that helps with your bags. </t>
  </si>
  <si>
    <t xml:space="preserve">Front Desk - Typically there is no tip for the front desk, but if they help you with early check-in or late check-out, tip $1-2. Concierge - $5-10 for help with hard-to-get dinner reservations or theater tickets. Tipping is optional for just plain advice, but $5 is the minimum. Tipping can be done at the end of the trip or at the time of service, just keep is straight so that you are fair. </t>
  </si>
  <si>
    <t>Room Service - If gratuity is included, add nothing or $1. Otherwise add 15-20% to the total charge. Delivery of special items - If you request extra pillows or an iron, tip $1 per item received, minimum $2.</t>
  </si>
  <si>
    <t>Maid service - $3-5 per day typically, up to $10 per day depending upon how much mess you make. Tip daily because there might be a different maid each day. Leave the tip on your pillow. If they change out your linens by request, give $1-2 each time.</t>
  </si>
  <si>
    <r>
      <t>·</t>
    </r>
    <r>
      <rPr>
        <sz val="7"/>
        <rFont val="Times New Roman"/>
        <family val="1"/>
      </rPr>
      <t xml:space="preserve">         </t>
    </r>
    <r>
      <rPr>
        <b/>
        <sz val="10"/>
        <rFont val="Verdana"/>
        <family val="2"/>
      </rPr>
      <t>Restaurants and other establishments</t>
    </r>
  </si>
  <si>
    <t xml:space="preserve">Food server - 15-20%. Self-service restaurant or buffet - Nothing unless there is some service. Tip 10% if the server delivers all or part of your meal or keeps your drinks refilled. Busboys - Nothing, unless he did something extra special like cleaning up a huge mess. Then give him $1-2. Coat check - $1, Restroom attendant - $1 </t>
  </si>
  <si>
    <t xml:space="preserve">When breakfast is included in the price of the hotel room - Estimate the value of the meal by looking at a menu. If there is no breakfast menu, consider the quality of the hotel and the price of an evening meal, then make your best estimate. Your tip is 15-20% of your estimate. </t>
  </si>
  <si>
    <t xml:space="preserve">Counter service - 15-20%. Cocktail server - 15-20%. For free drinks in Vegas, tip $1-2 per round. Bartender - 15-20% or $1 per drink. If at the bar before a meal, settle up with the bartender before you go to your table. Wine steward or sommelier - 10% of wine bill. </t>
  </si>
  <si>
    <t>If an establishment has a cover charge, you do not tip on it.</t>
  </si>
  <si>
    <t>CASH EXPENSE STATEMENT</t>
  </si>
  <si>
    <t>EXCEPTION AUTHORIZATION</t>
  </si>
  <si>
    <t xml:space="preserve">I, </t>
  </si>
  <si>
    <t xml:space="preserve">paid cash for all the expenses listed below. </t>
  </si>
  <si>
    <t>Employee Name</t>
  </si>
  <si>
    <t>Date submitted:</t>
  </si>
  <si>
    <t>Description (Who, what, when?)</t>
  </si>
  <si>
    <t>Example: Ball Park, w/Rex (Joe Green &amp; Clark Kent) Hot Dogs</t>
  </si>
  <si>
    <t xml:space="preserve">Manager Approval </t>
  </si>
  <si>
    <t>Date:</t>
  </si>
  <si>
    <t xml:space="preserve">2013 EXPENSE REPORT </t>
  </si>
  <si>
    <t xml:space="preserve">2013 AMERICAN EXPRESS EXPENSES </t>
  </si>
  <si>
    <t xml:space="preserve">  Gentlemen’s Club membership dues or "expenses".</t>
  </si>
  <si>
    <t xml:space="preserve">  Escort services (neither men nor women).</t>
  </si>
  <si>
    <t xml:space="preserve">  Gambling expenses</t>
  </si>
  <si>
    <t xml:space="preserve">  Names of individuals present, their titles and company name.</t>
  </si>
  <si>
    <t xml:space="preserve">  Name and location of where the meal or event took place.</t>
  </si>
  <si>
    <t xml:space="preserve">  Exact amount and date of the expense. </t>
  </si>
  <si>
    <t xml:space="preserve">  Business purpose.</t>
  </si>
  <si>
    <t xml:space="preserve">  Expenditure directly proceeds, includes or follows a business discussion that would benefit the Company. </t>
  </si>
  <si>
    <t xml:space="preserve">  When a client is present or when at least one company associate is from out of town.</t>
  </si>
  <si>
    <t xml:space="preserve">  When, for confidentiality reasons, business must be conducted off company premises </t>
  </si>
  <si>
    <t xml:space="preserve">  Use the lowest logical airfare available.</t>
  </si>
  <si>
    <t xml:space="preserve">  Consider Saturday night stays and stays exceeding 3 days.</t>
  </si>
  <si>
    <t xml:space="preserve">  To reserve 7-day advance notice purchases.</t>
  </si>
  <si>
    <t xml:space="preserve">  Use non-direct flights.</t>
  </si>
  <si>
    <t xml:space="preserve">  Book business or coach; upgrades for air travel are not reimbursable. </t>
  </si>
  <si>
    <t xml:space="preserve">  Upgraded is available at no extra cost or vehicles in the authorized category are not available.</t>
  </si>
  <si>
    <t xml:space="preserve">  Two or more company associates are traveling together. </t>
  </si>
  <si>
    <t xml:space="preserve">  Entertaining customers.</t>
  </si>
  <si>
    <t xml:space="preserve">  Transporting excess baggage such as booth displays. </t>
  </si>
  <si>
    <t xml:space="preserve">  Report the loss to the travel agent/issuing authority who will file the lost ticket application.</t>
  </si>
  <si>
    <t xml:space="preserve">  Are responsible for working with their Travel Assistant to cancel the reservation. </t>
  </si>
  <si>
    <t xml:space="preserve">  Which are reasonable and necessary for conducting business. </t>
  </si>
  <si>
    <t xml:space="preserve">  With an original copy of the bill attached to the expense report form. </t>
  </si>
  <si>
    <t xml:space="preserve">  Office services (i.e. faxes, copies, overnight delivery / postage).</t>
  </si>
  <si>
    <t xml:space="preserve">  </t>
  </si>
  <si>
    <t xml:space="preserve">  Currency conversion fees.</t>
  </si>
  <si>
    <t xml:space="preserve">  Business gifts of reasonable value with prior management approval.</t>
  </si>
  <si>
    <t xml:space="preserve">  Seminar fees / training classes with prior approval.</t>
  </si>
  <si>
    <t xml:space="preserve">  Subscriptions with prior approval.</t>
  </si>
  <si>
    <t xml:space="preserve">  Airline club dues.</t>
  </si>
  <si>
    <t xml:space="preserve">  Parking tickets or other fines. </t>
  </si>
  <si>
    <t xml:space="preserve">  Delinquency fees / Finance charges for personal credit cards.</t>
  </si>
  <si>
    <t xml:space="preserve">  Excess baggage charges. </t>
  </si>
  <si>
    <t xml:space="preserve">  Expenses for travel incurred by companions / family members. </t>
  </si>
  <si>
    <t xml:space="preserve">  Expenses related to vacation or personal days while on a business trip. </t>
  </si>
  <si>
    <t xml:space="preserve">  Loss / Theft of personal funds or property / Lost baggage. </t>
  </si>
  <si>
    <t xml:space="preserve">  Avoidable "No-Show" charges for hotel or vehicle service.</t>
  </si>
  <si>
    <t xml:space="preserve">  Non-Compulsory insurance coverage. </t>
  </si>
  <si>
    <t xml:space="preserve">  Repairs due to accidents.</t>
  </si>
  <si>
    <t xml:space="preserve">  Mini-bar or in room video charges. </t>
  </si>
  <si>
    <t xml:space="preserve">  Fill out a lost ticket application at the airline ticket counter. </t>
  </si>
  <si>
    <t xml:space="preserve">  Will be held responsible and will not be reimbursed for "no-show" charges unless there is sufficient proof that the billing is in error or circumstances were beyond the traveler’s control.</t>
  </si>
  <si>
    <t xml:space="preserve">  Should request and record the cancellation number in case of billing disputes. </t>
  </si>
  <si>
    <t xml:space="preserve">  Associates should note that cancellation deadlines are based on the local time of the property. </t>
  </si>
  <si>
    <t>Overview and Definitions on Expense Allocation for Expense Form</t>
  </si>
  <si>
    <t xml:space="preserve">All expenses greater than $25 require a receipt to be included with the expense report.   </t>
  </si>
  <si>
    <t>Expense reports are to be completed monthly.  They are to be submitted to your manager by the 10th of the month.</t>
  </si>
  <si>
    <t>Meals</t>
  </si>
  <si>
    <t>Meals Non-Travel Related</t>
  </si>
  <si>
    <t>Travel Meals</t>
  </si>
  <si>
    <t xml:space="preserve">Travel </t>
  </si>
  <si>
    <t>Non-Travel Related</t>
  </si>
  <si>
    <t>Other</t>
  </si>
  <si>
    <t xml:space="preserve">Meals </t>
  </si>
  <si>
    <t>Other Expenses</t>
  </si>
  <si>
    <t>Total Expenses</t>
  </si>
  <si>
    <t>BV</t>
  </si>
  <si>
    <t>CO</t>
  </si>
  <si>
    <t>CW</t>
  </si>
  <si>
    <t>CRESTWOOD</t>
  </si>
  <si>
    <t>BROADVIEW</t>
  </si>
  <si>
    <t>MI</t>
  </si>
  <si>
    <t>MINOOKA</t>
  </si>
  <si>
    <t>NL</t>
  </si>
  <si>
    <t>NEW LENOX</t>
  </si>
  <si>
    <t>SH</t>
  </si>
  <si>
    <t>SHEFFIELD</t>
  </si>
  <si>
    <t>Entertainment</t>
  </si>
  <si>
    <t>Sales Promo</t>
  </si>
  <si>
    <t>Hotel/Airfare</t>
  </si>
  <si>
    <t>Tolls</t>
  </si>
  <si>
    <t>Expenses that are older than 90 days will not be reimbursed by Paramont EO.</t>
  </si>
  <si>
    <t xml:space="preserve">Expense reports may be submitted using the standard electronic excel expense form, or completed manually and scanned/emailed to AP.  Use of this spreadsheet ensures the correct use of general ledger account numbers and departments.  The form also completes all arithmetic functions associated with the expense report. </t>
  </si>
  <si>
    <t>Business meal expenses include any meal with a customer or vendor/supplier whereby a business discussion takes place during the meal. At least one person in attendance must have a potential or actual business relationship with Paramont EO.</t>
  </si>
  <si>
    <t xml:space="preserve">  Person entertained has a potential or actual business relationship with Paramont EO.</t>
  </si>
  <si>
    <t>Associates are responsible for making their own company travel arrangements including air travel, hotel accommodations and vehicle rentals.  When required to travel in order to conduct company business, the cost for transportation, meals, lodging, conference registration fees, parking, tolls and other reasonable and customary expenses will be reimbursed by Paramont EO.  Managers must obtain CEO/COO approval for all trips over $1,500 for themselves or their direct reports.</t>
  </si>
  <si>
    <t>Be sure to note that the following will NOT be reimbursed under any circumstances:</t>
  </si>
  <si>
    <t xml:space="preserve">Associates will NOT be reimbursed for personal telephone calls while traveling on business </t>
  </si>
  <si>
    <t xml:space="preserve">When staying at a hotel, associates should use business or personal cell phones if available. </t>
  </si>
  <si>
    <t>Odometer</t>
  </si>
  <si>
    <t>Beginning Miles</t>
  </si>
  <si>
    <t>Ending Miles</t>
  </si>
  <si>
    <t>Miles Driven</t>
  </si>
  <si>
    <t>Business Travel</t>
  </si>
  <si>
    <t>Telephone</t>
  </si>
  <si>
    <t xml:space="preserve">Sales  </t>
  </si>
  <si>
    <t>Promotion</t>
  </si>
  <si>
    <t xml:space="preserve">Taxi / Parking </t>
  </si>
  <si>
    <t xml:space="preserve">&amp; Car Rental </t>
  </si>
  <si>
    <t>Travel:</t>
  </si>
  <si>
    <t>Auto Expenses</t>
  </si>
  <si>
    <t>Computer</t>
  </si>
  <si>
    <t>Other Travel</t>
  </si>
  <si>
    <t>Office Supplies</t>
  </si>
  <si>
    <t>Presentation Materials</t>
  </si>
  <si>
    <t>Branch</t>
  </si>
  <si>
    <t>Other (enter details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</si>
</sst>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_);\(#,##0.0\)"/>
    <numFmt numFmtId="165" formatCode="_(* #,##0_);_(* \(#,##0\);_(* &quot;-&quot;??_);_(@_)"/>
    <numFmt numFmtId="166" formatCode="mm/dd/yy"/>
    <numFmt numFmtId="167" formatCode=";;;"/>
    <numFmt numFmtId="168" formatCode="0.000"/>
    <numFmt numFmtId="169" formatCode="_(&quot;$&quot;* #,##0.000_);_(&quot;$&quot;* \(#,##0.000\);_(&quot;$&quot;* &quot;-&quot;??_);_(@_)"/>
    <numFmt numFmtId="170" formatCode="&quot;$&quot;#,##0.00"/>
    <numFmt numFmtId="171" formatCode="[$-409]mmmm\-yy;@"/>
  </numFmts>
  <fonts count="23" x14ac:knownFonts="1">
    <font>
      <sz val="10"/>
      <name val="Arial"/>
    </font>
    <font>
      <sz val="10"/>
      <name val="Arial"/>
      <family val="2"/>
    </font>
    <font>
      <b/>
      <sz val="10"/>
      <name val="Arial"/>
      <family val="2"/>
    </font>
    <font>
      <sz val="12"/>
      <name val="Arial"/>
      <family val="2"/>
    </font>
    <font>
      <b/>
      <sz val="12"/>
      <name val="Arial"/>
      <family val="2"/>
    </font>
    <font>
      <sz val="10"/>
      <name val="Arial"/>
      <family val="2"/>
    </font>
    <font>
      <b/>
      <i/>
      <sz val="14"/>
      <name val="Arial"/>
      <family val="2"/>
    </font>
    <font>
      <sz val="10"/>
      <color indexed="9"/>
      <name val="Arial"/>
      <family val="2"/>
    </font>
    <font>
      <b/>
      <sz val="12"/>
      <color indexed="10"/>
      <name val="Arial"/>
      <family val="2"/>
    </font>
    <font>
      <sz val="12"/>
      <name val="Arial"/>
      <family val="2"/>
    </font>
    <font>
      <b/>
      <i/>
      <sz val="16"/>
      <name val="Arial"/>
      <family val="2"/>
    </font>
    <font>
      <b/>
      <sz val="14"/>
      <name val="Arial"/>
      <family val="2"/>
    </font>
    <font>
      <sz val="8"/>
      <color indexed="81"/>
      <name val="Tahoma"/>
      <family val="2"/>
    </font>
    <font>
      <b/>
      <sz val="8"/>
      <color indexed="81"/>
      <name val="Tahoma"/>
      <family val="2"/>
    </font>
    <font>
      <b/>
      <sz val="14"/>
      <name val="Verdana"/>
      <family val="2"/>
    </font>
    <font>
      <b/>
      <sz val="12"/>
      <name val="Verdana"/>
      <family val="2"/>
    </font>
    <font>
      <sz val="10"/>
      <name val="Verdana"/>
      <family val="2"/>
    </font>
    <font>
      <b/>
      <sz val="10"/>
      <name val="Verdana"/>
      <family val="2"/>
    </font>
    <font>
      <sz val="10"/>
      <name val="Symbol"/>
      <family val="1"/>
      <charset val="2"/>
    </font>
    <font>
      <sz val="7"/>
      <name val="Times New Roman"/>
      <family val="1"/>
    </font>
    <font>
      <u/>
      <sz val="10"/>
      <name val="Verdana"/>
      <family val="2"/>
    </font>
    <font>
      <i/>
      <sz val="10"/>
      <name val="Arial"/>
      <family val="2"/>
    </font>
    <font>
      <sz val="8"/>
      <name val="Arial"/>
      <family val="2"/>
    </font>
  </fonts>
  <fills count="18">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9"/>
        <bgColor indexed="64"/>
      </patternFill>
    </fill>
    <fill>
      <patternFill patternType="solid">
        <fgColor theme="6"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indexed="43"/>
        <bgColor indexed="64"/>
      </patternFill>
    </fill>
    <fill>
      <patternFill patternType="solid">
        <fgColor rgb="FFCCFFFF"/>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199">
    <xf numFmtId="0" fontId="0" fillId="0" borderId="0" xfId="0"/>
    <xf numFmtId="0" fontId="2" fillId="0" borderId="0" xfId="0" applyFont="1"/>
    <xf numFmtId="43" fontId="0" fillId="0" borderId="0" xfId="1" applyFont="1"/>
    <xf numFmtId="43" fontId="2" fillId="0" borderId="0" xfId="1" applyFont="1" applyAlignment="1">
      <alignment horizontal="center"/>
    </xf>
    <xf numFmtId="0" fontId="0" fillId="0" borderId="0" xfId="0" applyProtection="1">
      <protection locked="0"/>
    </xf>
    <xf numFmtId="43" fontId="4" fillId="0" borderId="0" xfId="1" applyFont="1" applyAlignment="1">
      <alignment horizontal="center"/>
    </xf>
    <xf numFmtId="43" fontId="4" fillId="0" borderId="0" xfId="1" applyFont="1" applyAlignment="1">
      <alignment horizontal="right"/>
    </xf>
    <xf numFmtId="43" fontId="1" fillId="0" borderId="0" xfId="1"/>
    <xf numFmtId="166" fontId="1" fillId="0" borderId="0" xfId="1" applyNumberFormat="1"/>
    <xf numFmtId="43" fontId="7" fillId="0" borderId="0" xfId="1" applyFont="1"/>
    <xf numFmtId="43" fontId="4" fillId="0" borderId="0" xfId="1" applyFont="1" applyAlignment="1"/>
    <xf numFmtId="43" fontId="0" fillId="0" borderId="0" xfId="1" applyFont="1" applyProtection="1">
      <protection locked="0"/>
    </xf>
    <xf numFmtId="43" fontId="4" fillId="0" borderId="3" xfId="1" applyFont="1" applyBorder="1"/>
    <xf numFmtId="43" fontId="4" fillId="0" borderId="3" xfId="1" applyFont="1" applyBorder="1" applyAlignment="1">
      <alignment horizontal="right"/>
    </xf>
    <xf numFmtId="165" fontId="4" fillId="0" borderId="0" xfId="1" applyNumberFormat="1" applyFont="1" applyAlignment="1">
      <alignment horizontal="right"/>
    </xf>
    <xf numFmtId="166" fontId="2" fillId="0" borderId="3" xfId="1" applyNumberFormat="1" applyFont="1" applyBorder="1"/>
    <xf numFmtId="43" fontId="1" fillId="0" borderId="4" xfId="1" applyBorder="1" applyProtection="1">
      <protection locked="0"/>
    </xf>
    <xf numFmtId="43" fontId="1" fillId="0" borderId="0" xfId="1" applyProtection="1">
      <protection locked="0"/>
    </xf>
    <xf numFmtId="43" fontId="7" fillId="0" borderId="0" xfId="1" applyFont="1" applyProtection="1"/>
    <xf numFmtId="43" fontId="1" fillId="0" borderId="0" xfId="1" applyProtection="1"/>
    <xf numFmtId="165" fontId="1" fillId="0" borderId="0" xfId="1" applyNumberFormat="1" applyProtection="1"/>
    <xf numFmtId="165" fontId="1" fillId="0" borderId="0" xfId="1" applyNumberFormat="1" applyAlignment="1" applyProtection="1">
      <alignment horizontal="centerContinuous"/>
    </xf>
    <xf numFmtId="43" fontId="1" fillId="0" borderId="0" xfId="1" applyAlignment="1" applyProtection="1">
      <alignment horizontal="centerContinuous"/>
    </xf>
    <xf numFmtId="43" fontId="6" fillId="0" borderId="0" xfId="1" applyFont="1" applyAlignment="1" applyProtection="1">
      <alignment horizontal="centerContinuous"/>
    </xf>
    <xf numFmtId="165" fontId="6" fillId="0" borderId="0" xfId="1" applyNumberFormat="1" applyFont="1" applyAlignment="1" applyProtection="1">
      <alignment horizontal="centerContinuous"/>
    </xf>
    <xf numFmtId="43" fontId="4" fillId="0" borderId="0" xfId="1" applyFont="1" applyAlignment="1" applyProtection="1">
      <alignment horizontal="right"/>
    </xf>
    <xf numFmtId="43" fontId="1" fillId="0" borderId="0" xfId="1" applyAlignment="1" applyProtection="1">
      <alignment horizontal="center"/>
    </xf>
    <xf numFmtId="43" fontId="4" fillId="0" borderId="0" xfId="1" applyFont="1" applyAlignment="1" applyProtection="1">
      <alignment horizontal="center"/>
    </xf>
    <xf numFmtId="43" fontId="3" fillId="0" borderId="0" xfId="1" applyFont="1" applyProtection="1"/>
    <xf numFmtId="43" fontId="3" fillId="0" borderId="1" xfId="1" applyFont="1" applyBorder="1" applyProtection="1"/>
    <xf numFmtId="43" fontId="1" fillId="0" borderId="0" xfId="1" applyFont="1" applyProtection="1"/>
    <xf numFmtId="43" fontId="4" fillId="0" borderId="3" xfId="1" applyFont="1" applyBorder="1" applyProtection="1"/>
    <xf numFmtId="43" fontId="4" fillId="0" borderId="3" xfId="1" applyFont="1" applyBorder="1" applyAlignment="1" applyProtection="1">
      <alignment horizontal="right"/>
    </xf>
    <xf numFmtId="165" fontId="1" fillId="0" borderId="0" xfId="1" applyNumberFormat="1" applyProtection="1">
      <protection locked="0"/>
    </xf>
    <xf numFmtId="165" fontId="7" fillId="0" borderId="0" xfId="1" applyNumberFormat="1" applyFont="1" applyProtection="1"/>
    <xf numFmtId="165" fontId="1" fillId="0" borderId="0" xfId="1" applyNumberFormat="1" applyAlignment="1" applyProtection="1">
      <alignment horizontal="center"/>
    </xf>
    <xf numFmtId="165" fontId="4" fillId="0" borderId="0" xfId="1" applyNumberFormat="1" applyFont="1" applyAlignment="1" applyProtection="1">
      <alignment horizontal="center"/>
    </xf>
    <xf numFmtId="165" fontId="3" fillId="0" borderId="1" xfId="1" applyNumberFormat="1" applyFont="1" applyBorder="1" applyProtection="1">
      <protection locked="0"/>
    </xf>
    <xf numFmtId="165" fontId="3" fillId="0" borderId="5" xfId="1" applyNumberFormat="1" applyFont="1" applyBorder="1" applyProtection="1"/>
    <xf numFmtId="165" fontId="4" fillId="0" borderId="3" xfId="1" applyNumberFormat="1" applyFont="1" applyBorder="1" applyAlignment="1" applyProtection="1">
      <alignment horizontal="right"/>
    </xf>
    <xf numFmtId="43" fontId="2" fillId="0" borderId="3" xfId="1" applyFont="1" applyBorder="1" applyProtection="1"/>
    <xf numFmtId="43" fontId="4" fillId="2" borderId="4" xfId="1" applyNumberFormat="1" applyFont="1" applyFill="1" applyBorder="1" applyProtection="1">
      <protection locked="0"/>
    </xf>
    <xf numFmtId="0" fontId="0" fillId="0" borderId="6" xfId="0" applyBorder="1" applyAlignment="1" applyProtection="1">
      <alignment wrapText="1"/>
      <protection locked="0"/>
    </xf>
    <xf numFmtId="43" fontId="2" fillId="0" borderId="4" xfId="1" applyFont="1" applyBorder="1" applyProtection="1">
      <protection locked="0"/>
    </xf>
    <xf numFmtId="0" fontId="2" fillId="0" borderId="4" xfId="1" applyNumberFormat="1" applyFont="1" applyBorder="1" applyProtection="1">
      <protection locked="0"/>
    </xf>
    <xf numFmtId="44" fontId="4" fillId="0" borderId="5" xfId="2" applyFont="1" applyBorder="1" applyProtection="1"/>
    <xf numFmtId="43" fontId="0" fillId="0" borderId="6" xfId="1" applyFont="1" applyBorder="1" applyAlignment="1" applyProtection="1">
      <alignment wrapText="1"/>
      <protection locked="0"/>
    </xf>
    <xf numFmtId="43" fontId="1" fillId="0" borderId="0" xfId="1" applyFont="1" applyAlignment="1">
      <alignment horizontal="right"/>
    </xf>
    <xf numFmtId="43" fontId="1" fillId="0" borderId="0" xfId="1" applyAlignment="1" applyProtection="1">
      <alignment horizontal="centerContinuous"/>
      <protection locked="0"/>
    </xf>
    <xf numFmtId="14" fontId="0" fillId="0" borderId="1" xfId="1" applyNumberFormat="1" applyFont="1" applyBorder="1" applyProtection="1">
      <protection locked="0"/>
    </xf>
    <xf numFmtId="0" fontId="4" fillId="0" borderId="0" xfId="0" applyFont="1" applyAlignment="1" applyProtection="1">
      <alignment horizontal="right"/>
      <protection locked="0"/>
    </xf>
    <xf numFmtId="43" fontId="4" fillId="0" borderId="0" xfId="1" applyFont="1" applyAlignment="1" applyProtection="1">
      <alignment horizontal="center"/>
      <protection locked="0"/>
    </xf>
    <xf numFmtId="44" fontId="5" fillId="0" borderId="1" xfId="2" applyFont="1" applyBorder="1" applyProtection="1">
      <protection locked="0"/>
    </xf>
    <xf numFmtId="44" fontId="1" fillId="0" borderId="1" xfId="2" applyBorder="1" applyProtection="1"/>
    <xf numFmtId="44" fontId="1" fillId="0" borderId="1" xfId="2" applyBorder="1" applyProtection="1">
      <protection locked="0"/>
    </xf>
    <xf numFmtId="0" fontId="2" fillId="0" borderId="0" xfId="1" applyNumberFormat="1" applyFont="1" applyFill="1" applyBorder="1" applyProtection="1">
      <protection locked="0"/>
    </xf>
    <xf numFmtId="43" fontId="4" fillId="0" borderId="0" xfId="1" applyFont="1" applyBorder="1"/>
    <xf numFmtId="43" fontId="2" fillId="0" borderId="0" xfId="1" applyFont="1" applyBorder="1" applyProtection="1">
      <protection locked="0"/>
    </xf>
    <xf numFmtId="44" fontId="4" fillId="0" borderId="0" xfId="2" applyFont="1"/>
    <xf numFmtId="44" fontId="3" fillId="0" borderId="1" xfId="2" applyFont="1" applyBorder="1" applyProtection="1">
      <protection locked="0"/>
    </xf>
    <xf numFmtId="44" fontId="3" fillId="0" borderId="1" xfId="2" applyFont="1" applyBorder="1" applyProtection="1"/>
    <xf numFmtId="44" fontId="3" fillId="0" borderId="5" xfId="2" applyFont="1" applyBorder="1" applyProtection="1"/>
    <xf numFmtId="0" fontId="2" fillId="0" borderId="0" xfId="1" applyNumberFormat="1" applyFont="1" applyBorder="1" applyProtection="1">
      <protection locked="0"/>
    </xf>
    <xf numFmtId="43" fontId="1" fillId="0" borderId="0" xfId="1" applyBorder="1" applyProtection="1">
      <protection locked="0"/>
    </xf>
    <xf numFmtId="43" fontId="4" fillId="0" borderId="0" xfId="1" applyFont="1" applyAlignment="1" applyProtection="1">
      <alignment horizontal="right"/>
      <protection locked="0"/>
    </xf>
    <xf numFmtId="0" fontId="4" fillId="0" borderId="0" xfId="0" applyFont="1" applyProtection="1">
      <protection locked="0"/>
    </xf>
    <xf numFmtId="164" fontId="2" fillId="0" borderId="0" xfId="1" applyNumberFormat="1" applyFont="1" applyProtection="1">
      <protection locked="0"/>
    </xf>
    <xf numFmtId="0" fontId="2" fillId="0" borderId="0" xfId="0" applyFont="1" applyAlignment="1" applyProtection="1">
      <alignment horizontal="center"/>
      <protection locked="0"/>
    </xf>
    <xf numFmtId="43" fontId="2" fillId="0" borderId="0" xfId="1" applyFont="1" applyAlignment="1" applyProtection="1">
      <alignment horizontal="center"/>
      <protection locked="0"/>
    </xf>
    <xf numFmtId="0" fontId="4" fillId="0" borderId="0" xfId="0" applyFont="1" applyAlignment="1" applyProtection="1">
      <alignment horizontal="center"/>
      <protection locked="0"/>
    </xf>
    <xf numFmtId="0" fontId="4" fillId="0" borderId="0" xfId="0" applyFont="1" applyAlignment="1" applyProtection="1">
      <protection locked="0"/>
    </xf>
    <xf numFmtId="0" fontId="3" fillId="0" borderId="0" xfId="0" applyFont="1" applyProtection="1">
      <protection locked="0"/>
    </xf>
    <xf numFmtId="43" fontId="3" fillId="0" borderId="0" xfId="1" applyFont="1" applyProtection="1">
      <protection locked="0"/>
    </xf>
    <xf numFmtId="0" fontId="4" fillId="0" borderId="0" xfId="1" applyNumberFormat="1" applyFont="1" applyAlignment="1" applyProtection="1">
      <alignment horizontal="center"/>
      <protection locked="0"/>
    </xf>
    <xf numFmtId="43" fontId="4" fillId="0" borderId="0" xfId="1" applyFont="1" applyProtection="1">
      <protection locked="0"/>
    </xf>
    <xf numFmtId="0" fontId="4" fillId="0" borderId="3" xfId="0" applyFont="1" applyBorder="1" applyProtection="1">
      <protection locked="0"/>
    </xf>
    <xf numFmtId="0" fontId="4" fillId="0" borderId="3" xfId="0" applyFont="1" applyBorder="1" applyAlignment="1" applyProtection="1">
      <alignment horizontal="right"/>
      <protection locked="0"/>
    </xf>
    <xf numFmtId="44" fontId="1" fillId="0" borderId="2" xfId="2" applyBorder="1" applyProtection="1"/>
    <xf numFmtId="0" fontId="4" fillId="0" borderId="0" xfId="1" applyNumberFormat="1" applyFont="1" applyProtection="1"/>
    <xf numFmtId="43" fontId="4" fillId="0" borderId="0" xfId="1" applyFont="1" applyProtection="1"/>
    <xf numFmtId="44" fontId="4" fillId="0" borderId="7" xfId="2" applyFont="1" applyBorder="1" applyProtection="1"/>
    <xf numFmtId="0" fontId="4" fillId="0" borderId="0" xfId="1" applyNumberFormat="1" applyFont="1" applyAlignment="1" applyProtection="1">
      <alignment horizontal="right"/>
    </xf>
    <xf numFmtId="0" fontId="8" fillId="0" borderId="0" xfId="0" applyFont="1" applyProtection="1"/>
    <xf numFmtId="0" fontId="6" fillId="3" borderId="4" xfId="1" applyNumberFormat="1" applyFont="1" applyFill="1" applyBorder="1" applyAlignment="1" applyProtection="1">
      <alignment horizontal="left"/>
      <protection locked="0"/>
    </xf>
    <xf numFmtId="0" fontId="2" fillId="0" borderId="8" xfId="0" applyFont="1" applyBorder="1" applyAlignment="1">
      <alignment horizontal="center"/>
    </xf>
    <xf numFmtId="168" fontId="2" fillId="0" borderId="0" xfId="0" applyNumberFormat="1" applyFont="1"/>
    <xf numFmtId="0" fontId="0" fillId="0" borderId="0" xfId="0" applyAlignment="1">
      <alignment horizontal="center"/>
    </xf>
    <xf numFmtId="0" fontId="5" fillId="0" borderId="0" xfId="0" applyFont="1" applyAlignment="1">
      <alignment horizontal="center"/>
    </xf>
    <xf numFmtId="166" fontId="0" fillId="0" borderId="1" xfId="0" applyNumberFormat="1" applyBorder="1" applyAlignment="1" applyProtection="1">
      <alignment horizontal="center"/>
      <protection locked="0"/>
    </xf>
    <xf numFmtId="43" fontId="1" fillId="0" borderId="0" xfId="1" applyFont="1" applyProtection="1">
      <protection locked="0"/>
    </xf>
    <xf numFmtId="169" fontId="2" fillId="0" borderId="0" xfId="2" applyNumberFormat="1" applyFont="1" applyProtection="1"/>
    <xf numFmtId="0" fontId="4" fillId="0" borderId="0" xfId="0" applyFont="1" applyAlignment="1" applyProtection="1">
      <alignment horizontal="left"/>
      <protection locked="0"/>
    </xf>
    <xf numFmtId="0" fontId="9" fillId="0" borderId="0" xfId="0" applyFont="1"/>
    <xf numFmtId="43" fontId="10" fillId="0" borderId="0" xfId="1" applyFont="1" applyProtection="1">
      <protection locked="0"/>
    </xf>
    <xf numFmtId="0" fontId="4" fillId="2" borderId="4" xfId="1" applyNumberFormat="1" applyFont="1" applyFill="1" applyBorder="1" applyProtection="1">
      <protection locked="0"/>
    </xf>
    <xf numFmtId="0" fontId="3" fillId="0" borderId="0" xfId="0" applyFont="1" applyProtection="1"/>
    <xf numFmtId="0" fontId="11" fillId="0" borderId="0" xfId="1" applyNumberFormat="1" applyFont="1" applyProtection="1"/>
    <xf numFmtId="0" fontId="11" fillId="0" borderId="0" xfId="1" applyNumberFormat="1" applyFont="1" applyAlignment="1" applyProtection="1">
      <alignment horizontal="center"/>
    </xf>
    <xf numFmtId="0" fontId="11" fillId="0" borderId="0" xfId="1" applyNumberFormat="1" applyFont="1" applyProtection="1">
      <protection locked="0"/>
    </xf>
    <xf numFmtId="167" fontId="7" fillId="4" borderId="0" xfId="0" applyNumberFormat="1" applyFont="1" applyFill="1" applyProtection="1">
      <protection locked="0"/>
    </xf>
    <xf numFmtId="43" fontId="4" fillId="5" borderId="0" xfId="1" applyFont="1" applyFill="1" applyProtection="1"/>
    <xf numFmtId="44" fontId="1" fillId="6" borderId="1" xfId="2" applyFill="1" applyBorder="1" applyProtection="1">
      <protection locked="0"/>
    </xf>
    <xf numFmtId="43" fontId="4" fillId="6" borderId="0" xfId="1" applyFont="1" applyFill="1" applyProtection="1"/>
    <xf numFmtId="43" fontId="4" fillId="7" borderId="0" xfId="1" applyFont="1" applyFill="1" applyProtection="1"/>
    <xf numFmtId="44" fontId="1" fillId="8" borderId="1" xfId="2" applyFill="1" applyBorder="1" applyProtection="1">
      <protection locked="0"/>
    </xf>
    <xf numFmtId="43" fontId="4" fillId="8" borderId="4" xfId="1" applyNumberFormat="1" applyFont="1" applyFill="1" applyBorder="1" applyProtection="1">
      <protection locked="0"/>
    </xf>
    <xf numFmtId="43" fontId="4" fillId="8" borderId="4" xfId="1" applyFont="1" applyFill="1" applyBorder="1" applyProtection="1"/>
    <xf numFmtId="0" fontId="0" fillId="8" borderId="0" xfId="0" applyFill="1"/>
    <xf numFmtId="0" fontId="2" fillId="6" borderId="8" xfId="0" applyFont="1" applyFill="1" applyBorder="1" applyAlignment="1">
      <alignment horizontal="center"/>
    </xf>
    <xf numFmtId="0" fontId="2" fillId="6" borderId="0" xfId="0" applyFont="1" applyFill="1"/>
    <xf numFmtId="0" fontId="9" fillId="6" borderId="0" xfId="0" applyFont="1" applyFill="1"/>
    <xf numFmtId="0" fontId="0" fillId="0" borderId="0" xfId="0" applyFill="1"/>
    <xf numFmtId="0" fontId="1" fillId="0" borderId="0" xfId="0" applyFont="1" applyFill="1"/>
    <xf numFmtId="0" fontId="5" fillId="0" borderId="0" xfId="0" applyFont="1" applyFill="1"/>
    <xf numFmtId="0" fontId="1" fillId="0" borderId="0" xfId="0" applyFont="1"/>
    <xf numFmtId="0" fontId="3" fillId="6" borderId="0" xfId="0" applyFont="1" applyFill="1"/>
    <xf numFmtId="0" fontId="3" fillId="6" borderId="0" xfId="0" applyFont="1" applyFill="1" applyAlignment="1">
      <alignment horizontal="center"/>
    </xf>
    <xf numFmtId="0" fontId="4" fillId="0" borderId="0" xfId="1" applyNumberFormat="1" applyFont="1" applyFill="1" applyBorder="1" applyProtection="1">
      <protection locked="0"/>
    </xf>
    <xf numFmtId="0" fontId="14" fillId="0" borderId="0" xfId="3" applyFont="1" applyAlignment="1">
      <alignment horizontal="center"/>
    </xf>
    <xf numFmtId="0" fontId="1" fillId="0" borderId="0" xfId="3"/>
    <xf numFmtId="0" fontId="15" fillId="0" borderId="0" xfId="3" applyFont="1"/>
    <xf numFmtId="0" fontId="16" fillId="0" borderId="0" xfId="3" applyFont="1" applyAlignment="1">
      <alignment horizontal="left" wrapText="1"/>
    </xf>
    <xf numFmtId="0" fontId="17" fillId="0" borderId="0" xfId="3" applyFont="1"/>
    <xf numFmtId="0" fontId="16" fillId="0" borderId="0" xfId="3" applyFont="1" applyAlignment="1">
      <alignment horizontal="justify"/>
    </xf>
    <xf numFmtId="0" fontId="1" fillId="0" borderId="0" xfId="3" applyAlignment="1">
      <alignment horizontal="justify"/>
    </xf>
    <xf numFmtId="0" fontId="16" fillId="0" borderId="0" xfId="3" applyFont="1" applyAlignment="1">
      <alignment wrapText="1"/>
    </xf>
    <xf numFmtId="0" fontId="16" fillId="0" borderId="0" xfId="3" applyFont="1"/>
    <xf numFmtId="0" fontId="16" fillId="0" borderId="0" xfId="3" applyFont="1" applyAlignment="1">
      <alignment horizontal="left" indent="1"/>
    </xf>
    <xf numFmtId="0" fontId="18" fillId="0" borderId="0" xfId="3" applyFont="1" applyAlignment="1">
      <alignment horizontal="justify"/>
    </xf>
    <xf numFmtId="0" fontId="18" fillId="0" borderId="0" xfId="3" applyFont="1" applyAlignment="1">
      <alignment horizontal="left" wrapText="1"/>
    </xf>
    <xf numFmtId="0" fontId="15" fillId="0" borderId="0" xfId="3" applyFont="1" applyAlignment="1">
      <alignment wrapText="1"/>
    </xf>
    <xf numFmtId="0" fontId="17" fillId="0" borderId="0" xfId="3" applyFont="1" applyAlignment="1">
      <alignment wrapText="1"/>
    </xf>
    <xf numFmtId="0" fontId="17" fillId="0" borderId="0" xfId="3" applyFont="1" applyAlignment="1">
      <alignment horizontal="left" wrapText="1"/>
    </xf>
    <xf numFmtId="0" fontId="4" fillId="0" borderId="0" xfId="3" applyFont="1"/>
    <xf numFmtId="0" fontId="1" fillId="0" borderId="4" xfId="3" applyBorder="1" applyAlignment="1"/>
    <xf numFmtId="171" fontId="0" fillId="0" borderId="0" xfId="0" applyNumberFormat="1" applyAlignment="1">
      <alignment horizontal="center"/>
    </xf>
    <xf numFmtId="43" fontId="2" fillId="0" borderId="0" xfId="1" applyFont="1"/>
    <xf numFmtId="43" fontId="2" fillId="0" borderId="0" xfId="1" applyFont="1" applyProtection="1">
      <protection locked="0"/>
    </xf>
    <xf numFmtId="43" fontId="1" fillId="10" borderId="4" xfId="1" applyFill="1" applyBorder="1" applyProtection="1">
      <protection locked="0"/>
    </xf>
    <xf numFmtId="0" fontId="4" fillId="0" borderId="0" xfId="0" applyFont="1" applyBorder="1" applyProtection="1">
      <protection locked="0"/>
    </xf>
    <xf numFmtId="0" fontId="4" fillId="0" borderId="0" xfId="0" applyFont="1" applyBorder="1" applyAlignment="1" applyProtection="1">
      <alignment horizontal="right"/>
      <protection locked="0"/>
    </xf>
    <xf numFmtId="44" fontId="1" fillId="6" borderId="1" xfId="2" applyFill="1" applyBorder="1" applyProtection="1"/>
    <xf numFmtId="43" fontId="4" fillId="11" borderId="0" xfId="1" applyFont="1" applyFill="1" applyProtection="1"/>
    <xf numFmtId="44" fontId="1" fillId="7" borderId="1" xfId="2" applyFont="1" applyFill="1" applyBorder="1" applyProtection="1">
      <protection locked="0"/>
    </xf>
    <xf numFmtId="44" fontId="1" fillId="5" borderId="1" xfId="2" applyFont="1" applyFill="1" applyBorder="1" applyProtection="1">
      <protection locked="0"/>
    </xf>
    <xf numFmtId="44" fontId="1" fillId="11" borderId="1" xfId="2" applyFont="1" applyFill="1" applyBorder="1" applyProtection="1">
      <protection locked="0"/>
    </xf>
    <xf numFmtId="43" fontId="22" fillId="0" borderId="0" xfId="1" applyFont="1" applyProtection="1">
      <protection locked="0"/>
    </xf>
    <xf numFmtId="0" fontId="1" fillId="8" borderId="0" xfId="0" applyFont="1" applyFill="1"/>
    <xf numFmtId="44" fontId="4" fillId="12" borderId="0" xfId="2" applyFont="1" applyFill="1" applyProtection="1">
      <protection locked="0"/>
    </xf>
    <xf numFmtId="44" fontId="4" fillId="0" borderId="0" xfId="2" applyFont="1" applyBorder="1"/>
    <xf numFmtId="43" fontId="1" fillId="0" borderId="13" xfId="1" applyBorder="1" applyProtection="1">
      <protection locked="0"/>
    </xf>
    <xf numFmtId="43" fontId="2" fillId="0" borderId="13" xfId="1" applyFont="1" applyBorder="1" applyProtection="1">
      <protection locked="0"/>
    </xf>
    <xf numFmtId="167" fontId="7" fillId="4" borderId="13" xfId="0" applyNumberFormat="1" applyFont="1" applyFill="1" applyBorder="1" applyProtection="1">
      <protection locked="0"/>
    </xf>
    <xf numFmtId="43" fontId="1" fillId="0" borderId="13" xfId="1" applyBorder="1"/>
    <xf numFmtId="44" fontId="1" fillId="13" borderId="1" xfId="2" applyFont="1" applyFill="1" applyBorder="1" applyProtection="1">
      <protection locked="0"/>
    </xf>
    <xf numFmtId="0" fontId="1" fillId="0" borderId="6" xfId="0" applyFont="1" applyBorder="1" applyAlignment="1" applyProtection="1">
      <alignment wrapText="1"/>
      <protection locked="0"/>
    </xf>
    <xf numFmtId="44" fontId="1" fillId="11" borderId="1" xfId="1" applyNumberFormat="1" applyFont="1" applyFill="1" applyBorder="1" applyProtection="1">
      <protection locked="0"/>
    </xf>
    <xf numFmtId="44" fontId="5" fillId="0" borderId="1" xfId="1" applyNumberFormat="1" applyFont="1" applyBorder="1" applyProtection="1">
      <protection locked="0"/>
    </xf>
    <xf numFmtId="44" fontId="1" fillId="0" borderId="2" xfId="1" applyNumberFormat="1" applyBorder="1" applyProtection="1"/>
    <xf numFmtId="43" fontId="4" fillId="15" borderId="0" xfId="1" applyFont="1" applyFill="1" applyProtection="1"/>
    <xf numFmtId="43" fontId="4" fillId="16" borderId="0" xfId="1" applyFont="1" applyFill="1" applyProtection="1"/>
    <xf numFmtId="166" fontId="1" fillId="0" borderId="1" xfId="0" applyNumberFormat="1" applyFont="1" applyBorder="1" applyAlignment="1" applyProtection="1">
      <alignment horizontal="center"/>
      <protection locked="0"/>
    </xf>
    <xf numFmtId="44" fontId="1" fillId="0" borderId="1" xfId="2" applyFont="1" applyBorder="1" applyProtection="1">
      <protection locked="0"/>
    </xf>
    <xf numFmtId="43" fontId="4" fillId="14" borderId="0" xfId="1" applyFont="1" applyFill="1" applyProtection="1"/>
    <xf numFmtId="43" fontId="4" fillId="2" borderId="4" xfId="1" applyNumberFormat="1" applyFont="1" applyFill="1" applyBorder="1" applyProtection="1"/>
    <xf numFmtId="171" fontId="1" fillId="10" borderId="13" xfId="1" applyNumberFormat="1" applyFill="1" applyBorder="1" applyProtection="1"/>
    <xf numFmtId="3" fontId="1" fillId="0" borderId="0" xfId="1" applyNumberFormat="1"/>
    <xf numFmtId="3" fontId="4" fillId="0" borderId="0" xfId="1" applyNumberFormat="1" applyFont="1" applyAlignment="1">
      <alignment horizontal="right"/>
    </xf>
    <xf numFmtId="3" fontId="1" fillId="3" borderId="4" xfId="1" applyNumberFormat="1" applyFont="1" applyFill="1" applyBorder="1" applyProtection="1">
      <protection locked="0"/>
    </xf>
    <xf numFmtId="3" fontId="0" fillId="0" borderId="0" xfId="1" applyNumberFormat="1" applyFont="1" applyBorder="1" applyProtection="1">
      <protection locked="0"/>
    </xf>
    <xf numFmtId="3" fontId="4" fillId="0" borderId="0" xfId="1" applyNumberFormat="1" applyFont="1" applyAlignment="1">
      <alignment horizontal="center"/>
    </xf>
    <xf numFmtId="3" fontId="1" fillId="0" borderId="1" xfId="1" applyNumberFormat="1" applyBorder="1" applyProtection="1">
      <protection locked="0"/>
    </xf>
    <xf numFmtId="3" fontId="1" fillId="0" borderId="3" xfId="1" applyNumberFormat="1" applyBorder="1"/>
    <xf numFmtId="3" fontId="5" fillId="0" borderId="1" xfId="2" applyNumberFormat="1" applyFont="1" applyFill="1" applyBorder="1" applyProtection="1"/>
    <xf numFmtId="3" fontId="1" fillId="0" borderId="2" xfId="2" applyNumberFormat="1" applyBorder="1" applyProtection="1"/>
    <xf numFmtId="0" fontId="1" fillId="0" borderId="0" xfId="3" applyAlignment="1">
      <alignment horizontal="right"/>
    </xf>
    <xf numFmtId="170" fontId="1" fillId="0" borderId="0" xfId="3" applyNumberFormat="1" applyAlignment="1">
      <alignment horizontal="center"/>
    </xf>
    <xf numFmtId="0" fontId="1" fillId="0" borderId="0" xfId="3" applyBorder="1" applyAlignment="1">
      <alignment horizontal="center"/>
    </xf>
    <xf numFmtId="0" fontId="1" fillId="0" borderId="4" xfId="3" applyBorder="1" applyAlignment="1">
      <alignment horizontal="center"/>
    </xf>
    <xf numFmtId="0" fontId="1" fillId="0" borderId="3" xfId="3" applyBorder="1" applyAlignment="1">
      <alignment horizontal="left"/>
    </xf>
    <xf numFmtId="0" fontId="1" fillId="0" borderId="3" xfId="3" applyBorder="1" applyAlignment="1"/>
    <xf numFmtId="0" fontId="1" fillId="0" borderId="0" xfId="3" applyAlignment="1">
      <alignment horizontal="center"/>
    </xf>
    <xf numFmtId="0" fontId="1" fillId="0" borderId="7" xfId="3" applyBorder="1" applyAlignment="1">
      <alignment horizontal="center"/>
    </xf>
    <xf numFmtId="0" fontId="1" fillId="9" borderId="9" xfId="3" applyFill="1" applyBorder="1" applyAlignment="1">
      <alignment horizontal="left"/>
    </xf>
    <xf numFmtId="0" fontId="1" fillId="9" borderId="10" xfId="3" applyFill="1" applyBorder="1" applyAlignment="1">
      <alignment horizontal="center"/>
    </xf>
    <xf numFmtId="0" fontId="1" fillId="9" borderId="11" xfId="3" applyFill="1" applyBorder="1" applyAlignment="1">
      <alignment horizontal="center"/>
    </xf>
    <xf numFmtId="0" fontId="1" fillId="9" borderId="12" xfId="3" applyFill="1" applyBorder="1" applyAlignment="1">
      <alignment horizontal="center"/>
    </xf>
    <xf numFmtId="0" fontId="1" fillId="9" borderId="9" xfId="3" applyFill="1" applyBorder="1" applyAlignment="1">
      <alignment horizontal="center"/>
    </xf>
    <xf numFmtId="14" fontId="1" fillId="0" borderId="0" xfId="3" applyNumberFormat="1" applyAlignment="1">
      <alignment horizontal="center"/>
    </xf>
    <xf numFmtId="0" fontId="21" fillId="0" borderId="0" xfId="3" applyFont="1" applyAlignment="1">
      <alignment horizontal="center"/>
    </xf>
    <xf numFmtId="0" fontId="1" fillId="0" borderId="3" xfId="3" applyBorder="1" applyAlignment="1">
      <alignment horizontal="center" vertical="top"/>
    </xf>
    <xf numFmtId="0" fontId="1" fillId="0" borderId="0" xfId="3" applyBorder="1" applyAlignment="1">
      <alignment horizontal="right"/>
    </xf>
    <xf numFmtId="0" fontId="1" fillId="0" borderId="0" xfId="3" applyBorder="1" applyAlignment="1">
      <alignment horizontal="left"/>
    </xf>
    <xf numFmtId="0" fontId="4" fillId="0" borderId="0" xfId="3" applyFont="1" applyAlignment="1">
      <alignment horizontal="center"/>
    </xf>
    <xf numFmtId="0" fontId="1" fillId="0" borderId="4" xfId="3" applyBorder="1" applyAlignment="1">
      <alignment horizontal="left"/>
    </xf>
    <xf numFmtId="43" fontId="4" fillId="17" borderId="4" xfId="1" quotePrefix="1" applyNumberFormat="1" applyFont="1" applyFill="1" applyBorder="1" applyProtection="1"/>
    <xf numFmtId="0" fontId="0" fillId="0" borderId="0" xfId="0" applyProtection="1"/>
    <xf numFmtId="0" fontId="4" fillId="0" borderId="0" xfId="0" applyFont="1" applyAlignment="1" applyProtection="1">
      <alignment horizontal="center"/>
    </xf>
    <xf numFmtId="0" fontId="4" fillId="0" borderId="0" xfId="0" applyFont="1" applyAlignment="1" applyProtection="1"/>
  </cellXfs>
  <cellStyles count="4">
    <cellStyle name="Comma" xfId="1" builtinId="3"/>
    <cellStyle name="Currency" xfId="2" builtinId="4"/>
    <cellStyle name="Normal" xfId="0" builtinId="0"/>
    <cellStyle name="Normal 2" xfId="3"/>
  </cellStyles>
  <dxfs count="0"/>
  <tableStyles count="0" defaultTableStyle="TableStyleMedium9" defaultPivotStyle="PivotStyleLight16"/>
  <colors>
    <mruColors>
      <color rgb="FFCCFFFF"/>
      <color rgb="FF66FFFF"/>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g"/></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4.jp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14348</xdr:colOff>
      <xdr:row>0</xdr:row>
      <xdr:rowOff>57150</xdr:rowOff>
    </xdr:from>
    <xdr:to>
      <xdr:col>1</xdr:col>
      <xdr:colOff>200803</xdr:colOff>
      <xdr:row>1</xdr:row>
      <xdr:rowOff>182398</xdr:rowOff>
    </xdr:to>
    <xdr:pic>
      <xdr:nvPicPr>
        <xdr:cNvPr id="206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4348" y="57150"/>
          <a:ext cx="1005605" cy="287173"/>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142875</xdr:colOff>
          <xdr:row>5</xdr:row>
          <xdr:rowOff>28575</xdr:rowOff>
        </xdr:from>
        <xdr:to>
          <xdr:col>1</xdr:col>
          <xdr:colOff>2276475</xdr:colOff>
          <xdr:row>6</xdr:row>
          <xdr:rowOff>19050</xdr:rowOff>
        </xdr:to>
        <xdr:sp macro="" textlink="">
          <xdr:nvSpPr>
            <xdr:cNvPr id="2050" name="Department" hidden="1">
              <a:extLst>
                <a:ext uri="{63B3BB69-23CF-44E3-9099-C40C66FF867C}">
                  <a14:compatExt spid="_x0000_s205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54</xdr:row>
          <xdr:rowOff>9525</xdr:rowOff>
        </xdr:from>
        <xdr:to>
          <xdr:col>5</xdr:col>
          <xdr:colOff>95250</xdr:colOff>
          <xdr:row>55</xdr:row>
          <xdr:rowOff>9525</xdr:rowOff>
        </xdr:to>
        <xdr:sp macro="" textlink="">
          <xdr:nvSpPr>
            <xdr:cNvPr id="2051" name="ComboBox1" hidden="1">
              <a:extLst>
                <a:ext uri="{63B3BB69-23CF-44E3-9099-C40C66FF867C}">
                  <a14:compatExt spid="_x0000_s20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55</xdr:row>
          <xdr:rowOff>9525</xdr:rowOff>
        </xdr:from>
        <xdr:to>
          <xdr:col>5</xdr:col>
          <xdr:colOff>95250</xdr:colOff>
          <xdr:row>56</xdr:row>
          <xdr:rowOff>9525</xdr:rowOff>
        </xdr:to>
        <xdr:sp macro="" textlink="">
          <xdr:nvSpPr>
            <xdr:cNvPr id="2052" name="ComboBox2" hidden="1">
              <a:extLst>
                <a:ext uri="{63B3BB69-23CF-44E3-9099-C40C66FF867C}">
                  <a14:compatExt spid="_x0000_s20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56</xdr:row>
          <xdr:rowOff>9525</xdr:rowOff>
        </xdr:from>
        <xdr:to>
          <xdr:col>5</xdr:col>
          <xdr:colOff>95250</xdr:colOff>
          <xdr:row>57</xdr:row>
          <xdr:rowOff>9525</xdr:rowOff>
        </xdr:to>
        <xdr:sp macro="" textlink="">
          <xdr:nvSpPr>
            <xdr:cNvPr id="2053" name="ComboBox3" hidden="1">
              <a:extLst>
                <a:ext uri="{63B3BB69-23CF-44E3-9099-C40C66FF867C}">
                  <a14:compatExt spid="_x0000_s20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57</xdr:row>
          <xdr:rowOff>9525</xdr:rowOff>
        </xdr:from>
        <xdr:to>
          <xdr:col>5</xdr:col>
          <xdr:colOff>95250</xdr:colOff>
          <xdr:row>58</xdr:row>
          <xdr:rowOff>9525</xdr:rowOff>
        </xdr:to>
        <xdr:sp macro="" textlink="">
          <xdr:nvSpPr>
            <xdr:cNvPr id="2054" name="ComboBox4" hidden="1">
              <a:extLst>
                <a:ext uri="{63B3BB69-23CF-44E3-9099-C40C66FF867C}">
                  <a14:compatExt spid="_x0000_s205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58</xdr:row>
          <xdr:rowOff>9525</xdr:rowOff>
        </xdr:from>
        <xdr:to>
          <xdr:col>5</xdr:col>
          <xdr:colOff>95250</xdr:colOff>
          <xdr:row>59</xdr:row>
          <xdr:rowOff>0</xdr:rowOff>
        </xdr:to>
        <xdr:sp macro="" textlink="">
          <xdr:nvSpPr>
            <xdr:cNvPr id="2055" name="ComboBox5" hidden="1">
              <a:extLst>
                <a:ext uri="{63B3BB69-23CF-44E3-9099-C40C66FF867C}">
                  <a14:compatExt spid="_x0000_s2055"/>
                </a:ext>
              </a:extLst>
            </xdr:cNvPr>
            <xdr:cNvSpPr/>
          </xdr:nvSpPr>
          <xdr:spPr>
            <a:xfrm>
              <a:off x="0" y="0"/>
              <a:ext cx="0" cy="0"/>
            </a:xfrm>
            <a:prstGeom prst="rect">
              <a:avLst/>
            </a:prstGeom>
          </xdr:spPr>
        </xdr:sp>
        <xdr:clientData fLocksWithSheet="0"/>
      </xdr:twoCellAnchor>
    </mc:Choice>
    <mc:Fallback/>
  </mc:AlternateContent>
  <xdr:twoCellAnchor editAs="oneCell">
    <xdr:from>
      <xdr:col>7</xdr:col>
      <xdr:colOff>19050</xdr:colOff>
      <xdr:row>61</xdr:row>
      <xdr:rowOff>57150</xdr:rowOff>
    </xdr:from>
    <xdr:to>
      <xdr:col>9</xdr:col>
      <xdr:colOff>19329</xdr:colOff>
      <xdr:row>63</xdr:row>
      <xdr:rowOff>152459</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496425" y="15744825"/>
          <a:ext cx="2057679" cy="4191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5</xdr:row>
          <xdr:rowOff>28575</xdr:rowOff>
        </xdr:from>
        <xdr:to>
          <xdr:col>1</xdr:col>
          <xdr:colOff>2276475</xdr:colOff>
          <xdr:row>6</xdr:row>
          <xdr:rowOff>19050</xdr:rowOff>
        </xdr:to>
        <xdr:sp macro="" textlink="">
          <xdr:nvSpPr>
            <xdr:cNvPr id="6145" name="Department" hidden="1">
              <a:extLst>
                <a:ext uri="{63B3BB69-23CF-44E3-9099-C40C66FF867C}">
                  <a14:compatExt spid="_x0000_s61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35</xdr:row>
          <xdr:rowOff>9525</xdr:rowOff>
        </xdr:from>
        <xdr:to>
          <xdr:col>5</xdr:col>
          <xdr:colOff>95250</xdr:colOff>
          <xdr:row>36</xdr:row>
          <xdr:rowOff>9525</xdr:rowOff>
        </xdr:to>
        <xdr:sp macro="" textlink="">
          <xdr:nvSpPr>
            <xdr:cNvPr id="6146" name="ComboBox1" hidden="1">
              <a:extLst>
                <a:ext uri="{63B3BB69-23CF-44E3-9099-C40C66FF867C}">
                  <a14:compatExt spid="_x0000_s614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36</xdr:row>
          <xdr:rowOff>9525</xdr:rowOff>
        </xdr:from>
        <xdr:to>
          <xdr:col>5</xdr:col>
          <xdr:colOff>95250</xdr:colOff>
          <xdr:row>37</xdr:row>
          <xdr:rowOff>9525</xdr:rowOff>
        </xdr:to>
        <xdr:sp macro="" textlink="">
          <xdr:nvSpPr>
            <xdr:cNvPr id="6147" name="ComboBox2" hidden="1">
              <a:extLst>
                <a:ext uri="{63B3BB69-23CF-44E3-9099-C40C66FF867C}">
                  <a14:compatExt spid="_x0000_s614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37</xdr:row>
          <xdr:rowOff>9525</xdr:rowOff>
        </xdr:from>
        <xdr:to>
          <xdr:col>5</xdr:col>
          <xdr:colOff>95250</xdr:colOff>
          <xdr:row>38</xdr:row>
          <xdr:rowOff>9525</xdr:rowOff>
        </xdr:to>
        <xdr:sp macro="" textlink="">
          <xdr:nvSpPr>
            <xdr:cNvPr id="6148" name="ComboBox3" hidden="1">
              <a:extLst>
                <a:ext uri="{63B3BB69-23CF-44E3-9099-C40C66FF867C}">
                  <a14:compatExt spid="_x0000_s614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38</xdr:row>
          <xdr:rowOff>9525</xdr:rowOff>
        </xdr:from>
        <xdr:to>
          <xdr:col>5</xdr:col>
          <xdr:colOff>95250</xdr:colOff>
          <xdr:row>39</xdr:row>
          <xdr:rowOff>9525</xdr:rowOff>
        </xdr:to>
        <xdr:sp macro="" textlink="">
          <xdr:nvSpPr>
            <xdr:cNvPr id="6149" name="ComboBox4" hidden="1">
              <a:extLst>
                <a:ext uri="{63B3BB69-23CF-44E3-9099-C40C66FF867C}">
                  <a14:compatExt spid="_x0000_s61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39</xdr:row>
          <xdr:rowOff>9525</xdr:rowOff>
        </xdr:from>
        <xdr:to>
          <xdr:col>5</xdr:col>
          <xdr:colOff>95250</xdr:colOff>
          <xdr:row>40</xdr:row>
          <xdr:rowOff>0</xdr:rowOff>
        </xdr:to>
        <xdr:sp macro="" textlink="">
          <xdr:nvSpPr>
            <xdr:cNvPr id="6150" name="ComboBox5" hidden="1">
              <a:extLst>
                <a:ext uri="{63B3BB69-23CF-44E3-9099-C40C66FF867C}">
                  <a14:compatExt spid="_x0000_s6150"/>
                </a:ext>
              </a:extLst>
            </xdr:cNvPr>
            <xdr:cNvSpPr/>
          </xdr:nvSpPr>
          <xdr:spPr>
            <a:xfrm>
              <a:off x="0" y="0"/>
              <a:ext cx="0" cy="0"/>
            </a:xfrm>
            <a:prstGeom prst="rect">
              <a:avLst/>
            </a:prstGeom>
          </xdr:spPr>
        </xdr:sp>
        <xdr:clientData fLocksWithSheet="0"/>
      </xdr:twoCellAnchor>
    </mc:Choice>
    <mc:Fallback/>
  </mc:AlternateContent>
  <xdr:twoCellAnchor editAs="oneCell">
    <xdr:from>
      <xdr:col>0</xdr:col>
      <xdr:colOff>14348</xdr:colOff>
      <xdr:row>0</xdr:row>
      <xdr:rowOff>47625</xdr:rowOff>
    </xdr:from>
    <xdr:to>
      <xdr:col>1</xdr:col>
      <xdr:colOff>200803</xdr:colOff>
      <xdr:row>1</xdr:row>
      <xdr:rowOff>172873</xdr:rowOff>
    </xdr:to>
    <xdr:pic>
      <xdr:nvPicPr>
        <xdr:cNvPr id="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4348" y="47625"/>
          <a:ext cx="1005605" cy="28717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116605</xdr:colOff>
      <xdr:row>1</xdr:row>
      <xdr:rowOff>169698</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47625"/>
          <a:ext cx="1005605" cy="28717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17728</xdr:colOff>
      <xdr:row>0</xdr:row>
      <xdr:rowOff>47625</xdr:rowOff>
    </xdr:from>
    <xdr:to>
      <xdr:col>1</xdr:col>
      <xdr:colOff>83533</xdr:colOff>
      <xdr:row>2</xdr:row>
      <xdr:rowOff>4598</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728" y="47625"/>
          <a:ext cx="1005605" cy="28717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image" Target="../media/image3.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1.emf"/><Relationship Id="rId10" Type="http://schemas.openxmlformats.org/officeDocument/2006/relationships/control" Target="../activeX/activeX5.xml"/><Relationship Id="rId4" Type="http://schemas.openxmlformats.org/officeDocument/2006/relationships/control" Target="../activeX/activeX1.xml"/><Relationship Id="rId9" Type="http://schemas.openxmlformats.org/officeDocument/2006/relationships/control" Target="../activeX/activeX4.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9.xml"/><Relationship Id="rId3" Type="http://schemas.openxmlformats.org/officeDocument/2006/relationships/vmlDrawing" Target="../drawings/vmlDrawing2.vml"/><Relationship Id="rId7" Type="http://schemas.openxmlformats.org/officeDocument/2006/relationships/image" Target="../media/image7.emf"/><Relationship Id="rId12" Type="http://schemas.openxmlformats.org/officeDocument/2006/relationships/image" Target="../media/image8.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8.xml"/><Relationship Id="rId11" Type="http://schemas.openxmlformats.org/officeDocument/2006/relationships/control" Target="../activeX/activeX12.xml"/><Relationship Id="rId5" Type="http://schemas.openxmlformats.org/officeDocument/2006/relationships/image" Target="../media/image6.emf"/><Relationship Id="rId10" Type="http://schemas.openxmlformats.org/officeDocument/2006/relationships/control" Target="../activeX/activeX11.xml"/><Relationship Id="rId4" Type="http://schemas.openxmlformats.org/officeDocument/2006/relationships/control" Target="../activeX/activeX7.xml"/><Relationship Id="rId9" Type="http://schemas.openxmlformats.org/officeDocument/2006/relationships/control" Target="../activeX/activeX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2:I98"/>
  <sheetViews>
    <sheetView showZeros="0" view="pageLayout" zoomScaleNormal="100" workbookViewId="0">
      <selection activeCell="C8" sqref="C8"/>
    </sheetView>
  </sheetViews>
  <sheetFormatPr defaultRowHeight="12.75" outlineLevelRow="1" x14ac:dyDescent="0.2"/>
  <cols>
    <col min="1" max="1" width="12.28515625" customWidth="1"/>
    <col min="2" max="2" width="45.7109375" customWidth="1"/>
    <col min="3" max="3" width="14.7109375" style="7" customWidth="1"/>
    <col min="4" max="4" width="17.28515625" style="7" customWidth="1"/>
    <col min="5" max="6" width="14.7109375" style="7" customWidth="1"/>
    <col min="7" max="7" width="16" style="7" customWidth="1"/>
    <col min="8" max="9" width="14.7109375" style="7" customWidth="1"/>
  </cols>
  <sheetData>
    <row r="2" spans="1:9" ht="20.25" x14ac:dyDescent="0.3">
      <c r="C2" s="93" t="s">
        <v>140</v>
      </c>
      <c r="D2" s="17"/>
      <c r="E2" s="17"/>
      <c r="F2" s="89"/>
      <c r="H2" s="6"/>
      <c r="I2" s="117"/>
    </row>
    <row r="3" spans="1:9" ht="6.75" customHeight="1" x14ac:dyDescent="0.2">
      <c r="A3" s="4"/>
      <c r="B3" s="4"/>
      <c r="C3" s="17"/>
      <c r="D3" s="17"/>
      <c r="E3" s="17"/>
      <c r="F3" s="17"/>
      <c r="G3" s="17"/>
      <c r="H3" s="17"/>
      <c r="I3" s="17"/>
    </row>
    <row r="4" spans="1:9" ht="15.75" x14ac:dyDescent="0.25">
      <c r="A4" s="65" t="s">
        <v>7</v>
      </c>
      <c r="B4" s="94"/>
      <c r="C4" s="136"/>
      <c r="D4" s="150"/>
      <c r="E4" s="151" t="s">
        <v>19</v>
      </c>
      <c r="F4" s="165">
        <v>41275</v>
      </c>
      <c r="G4" s="150"/>
      <c r="H4" s="64" t="s">
        <v>12</v>
      </c>
      <c r="I4" s="90">
        <f>+MilageRate</f>
        <v>0.4</v>
      </c>
    </row>
    <row r="5" spans="1:9" ht="4.5" customHeight="1" x14ac:dyDescent="0.25">
      <c r="A5" s="65"/>
      <c r="B5" s="55"/>
      <c r="C5" s="50"/>
      <c r="D5" s="152" t="s">
        <v>10</v>
      </c>
      <c r="E5" s="152" t="e">
        <f>VALUE(LEFT(Unit,1))</f>
        <v>#VALUE!</v>
      </c>
      <c r="F5" s="152" t="s">
        <v>11</v>
      </c>
      <c r="G5" s="152" t="e">
        <f>VALUE(MID(Unit,2,1))</f>
        <v>#VALUE!</v>
      </c>
      <c r="H5" s="64"/>
      <c r="I5" s="66"/>
    </row>
    <row r="6" spans="1:9" ht="18.75" customHeight="1" x14ac:dyDescent="0.25">
      <c r="A6" s="91" t="s">
        <v>51</v>
      </c>
      <c r="B6" s="69"/>
      <c r="D6" s="150"/>
      <c r="E6" s="153"/>
      <c r="F6" s="150"/>
      <c r="G6" s="150"/>
      <c r="H6" s="68"/>
      <c r="I6" s="68"/>
    </row>
    <row r="7" spans="1:9" ht="15.75" customHeight="1" x14ac:dyDescent="0.25">
      <c r="A7" s="50"/>
      <c r="B7" s="67"/>
      <c r="C7" s="51"/>
      <c r="D7" s="51"/>
      <c r="E7" s="51" t="s">
        <v>227</v>
      </c>
      <c r="F7" s="74" t="s">
        <v>231</v>
      </c>
      <c r="G7" s="51" t="s">
        <v>229</v>
      </c>
      <c r="H7" s="51"/>
      <c r="I7" s="68"/>
    </row>
    <row r="8" spans="1:9" ht="15.75" customHeight="1" x14ac:dyDescent="0.25">
      <c r="A8" s="197" t="s">
        <v>0</v>
      </c>
      <c r="B8" s="198" t="s">
        <v>8</v>
      </c>
      <c r="C8" s="27" t="s">
        <v>189</v>
      </c>
      <c r="D8" s="27" t="s">
        <v>209</v>
      </c>
      <c r="E8" s="27" t="s">
        <v>228</v>
      </c>
      <c r="F8" s="27" t="s">
        <v>211</v>
      </c>
      <c r="G8" s="27" t="s">
        <v>230</v>
      </c>
      <c r="H8" s="27" t="s">
        <v>212</v>
      </c>
      <c r="I8" s="27" t="s">
        <v>1</v>
      </c>
    </row>
    <row r="9" spans="1:9" ht="24" customHeight="1" x14ac:dyDescent="0.2">
      <c r="A9" s="161" t="s">
        <v>9</v>
      </c>
      <c r="B9" s="155" t="s">
        <v>9</v>
      </c>
      <c r="C9" s="143" t="s">
        <v>9</v>
      </c>
      <c r="D9" s="144" t="s">
        <v>9</v>
      </c>
      <c r="E9" s="156" t="s">
        <v>9</v>
      </c>
      <c r="F9" s="154" t="s">
        <v>9</v>
      </c>
      <c r="G9" s="101" t="s">
        <v>9</v>
      </c>
      <c r="H9" s="104" t="s">
        <v>9</v>
      </c>
      <c r="I9" s="53">
        <f t="shared" ref="I9:I39" si="0">SUM(C9:H9)</f>
        <v>0</v>
      </c>
    </row>
    <row r="10" spans="1:9" ht="24" customHeight="1" x14ac:dyDescent="0.2">
      <c r="A10" s="161" t="s">
        <v>9</v>
      </c>
      <c r="B10" s="155" t="s">
        <v>9</v>
      </c>
      <c r="C10" s="162" t="s">
        <v>9</v>
      </c>
      <c r="D10" s="162" t="s">
        <v>9</v>
      </c>
      <c r="E10" s="157"/>
      <c r="F10" s="53"/>
      <c r="G10" s="54" t="s">
        <v>9</v>
      </c>
      <c r="H10" s="54"/>
      <c r="I10" s="53">
        <f t="shared" si="0"/>
        <v>0</v>
      </c>
    </row>
    <row r="11" spans="1:9" ht="24" customHeight="1" x14ac:dyDescent="0.2">
      <c r="A11" s="88"/>
      <c r="B11" s="42"/>
      <c r="C11" s="52"/>
      <c r="D11" s="52"/>
      <c r="E11" s="157"/>
      <c r="F11" s="53"/>
      <c r="G11" s="54"/>
      <c r="H11" s="54"/>
      <c r="I11" s="53">
        <f t="shared" si="0"/>
        <v>0</v>
      </c>
    </row>
    <row r="12" spans="1:9" ht="24" customHeight="1" x14ac:dyDescent="0.2">
      <c r="A12" s="88"/>
      <c r="B12" s="42"/>
      <c r="C12" s="52"/>
      <c r="D12" s="52"/>
      <c r="E12" s="157"/>
      <c r="F12" s="53"/>
      <c r="G12" s="54"/>
      <c r="H12" s="54"/>
      <c r="I12" s="53">
        <f t="shared" si="0"/>
        <v>0</v>
      </c>
    </row>
    <row r="13" spans="1:9" ht="24" customHeight="1" x14ac:dyDescent="0.2">
      <c r="A13" s="88"/>
      <c r="B13" s="42"/>
      <c r="C13" s="52"/>
      <c r="D13" s="52"/>
      <c r="E13" s="157"/>
      <c r="F13" s="53"/>
      <c r="G13" s="54"/>
      <c r="H13" s="54"/>
      <c r="I13" s="53">
        <f t="shared" si="0"/>
        <v>0</v>
      </c>
    </row>
    <row r="14" spans="1:9" ht="24" customHeight="1" x14ac:dyDescent="0.2">
      <c r="A14" s="88"/>
      <c r="B14" s="42"/>
      <c r="C14" s="52"/>
      <c r="D14" s="52"/>
      <c r="E14" s="157"/>
      <c r="F14" s="53"/>
      <c r="G14" s="54"/>
      <c r="H14" s="54"/>
      <c r="I14" s="53">
        <f t="shared" si="0"/>
        <v>0</v>
      </c>
    </row>
    <row r="15" spans="1:9" ht="24" customHeight="1" x14ac:dyDescent="0.2">
      <c r="A15" s="88"/>
      <c r="B15" s="42"/>
      <c r="C15" s="52"/>
      <c r="D15" s="52"/>
      <c r="E15" s="157"/>
      <c r="F15" s="53"/>
      <c r="G15" s="54"/>
      <c r="H15" s="54"/>
      <c r="I15" s="53">
        <f t="shared" si="0"/>
        <v>0</v>
      </c>
    </row>
    <row r="16" spans="1:9" ht="24" customHeight="1" x14ac:dyDescent="0.2">
      <c r="A16" s="88"/>
      <c r="B16" s="42"/>
      <c r="C16" s="52"/>
      <c r="D16" s="52"/>
      <c r="E16" s="157"/>
      <c r="F16" s="53"/>
      <c r="G16" s="54"/>
      <c r="H16" s="54"/>
      <c r="I16" s="53">
        <f t="shared" si="0"/>
        <v>0</v>
      </c>
    </row>
    <row r="17" spans="1:9" ht="24" customHeight="1" x14ac:dyDescent="0.2">
      <c r="A17" s="88"/>
      <c r="B17" s="42"/>
      <c r="C17" s="52"/>
      <c r="D17" s="52"/>
      <c r="E17" s="157"/>
      <c r="F17" s="53" t="s">
        <v>9</v>
      </c>
      <c r="G17" s="54"/>
      <c r="H17" s="54"/>
      <c r="I17" s="53">
        <f t="shared" si="0"/>
        <v>0</v>
      </c>
    </row>
    <row r="18" spans="1:9" ht="24" customHeight="1" x14ac:dyDescent="0.2">
      <c r="A18" s="88"/>
      <c r="B18" s="42"/>
      <c r="C18" s="52"/>
      <c r="D18" s="52"/>
      <c r="E18" s="157"/>
      <c r="F18" s="53" t="s">
        <v>9</v>
      </c>
      <c r="G18" s="54"/>
      <c r="H18" s="54"/>
      <c r="I18" s="53">
        <f t="shared" si="0"/>
        <v>0</v>
      </c>
    </row>
    <row r="19" spans="1:9" ht="24" customHeight="1" x14ac:dyDescent="0.2">
      <c r="A19" s="88"/>
      <c r="B19" s="42"/>
      <c r="C19" s="52"/>
      <c r="D19" s="52"/>
      <c r="E19" s="157"/>
      <c r="F19" s="53" t="s">
        <v>9</v>
      </c>
      <c r="G19" s="54"/>
      <c r="H19" s="54"/>
      <c r="I19" s="53">
        <f t="shared" si="0"/>
        <v>0</v>
      </c>
    </row>
    <row r="20" spans="1:9" ht="24" customHeight="1" x14ac:dyDescent="0.2">
      <c r="A20" s="88"/>
      <c r="B20" s="42"/>
      <c r="C20" s="52"/>
      <c r="D20" s="52"/>
      <c r="E20" s="157"/>
      <c r="F20" s="53" t="s">
        <v>9</v>
      </c>
      <c r="G20" s="54"/>
      <c r="H20" s="54"/>
      <c r="I20" s="53">
        <f t="shared" si="0"/>
        <v>0</v>
      </c>
    </row>
    <row r="21" spans="1:9" ht="24" customHeight="1" x14ac:dyDescent="0.2">
      <c r="A21" s="88"/>
      <c r="B21" s="42"/>
      <c r="C21" s="52"/>
      <c r="D21" s="52"/>
      <c r="E21" s="157"/>
      <c r="F21" s="53" t="s">
        <v>9</v>
      </c>
      <c r="G21" s="54"/>
      <c r="H21" s="54"/>
      <c r="I21" s="53">
        <f t="shared" si="0"/>
        <v>0</v>
      </c>
    </row>
    <row r="22" spans="1:9" ht="24" customHeight="1" x14ac:dyDescent="0.2">
      <c r="A22" s="88"/>
      <c r="B22" s="42"/>
      <c r="C22" s="52"/>
      <c r="D22" s="52"/>
      <c r="E22" s="157"/>
      <c r="F22" s="53" t="s">
        <v>9</v>
      </c>
      <c r="G22" s="54"/>
      <c r="H22" s="54"/>
      <c r="I22" s="53">
        <f t="shared" si="0"/>
        <v>0</v>
      </c>
    </row>
    <row r="23" spans="1:9" ht="24" customHeight="1" x14ac:dyDescent="0.2">
      <c r="A23" s="88"/>
      <c r="B23" s="42"/>
      <c r="C23" s="52"/>
      <c r="D23" s="52"/>
      <c r="E23" s="157"/>
      <c r="F23" s="53" t="s">
        <v>9</v>
      </c>
      <c r="G23" s="54"/>
      <c r="H23" s="54"/>
      <c r="I23" s="53">
        <f t="shared" si="0"/>
        <v>0</v>
      </c>
    </row>
    <row r="24" spans="1:9" ht="24" customHeight="1" x14ac:dyDescent="0.2">
      <c r="A24" s="88"/>
      <c r="B24" s="42"/>
      <c r="C24" s="52"/>
      <c r="D24" s="52"/>
      <c r="E24" s="157"/>
      <c r="F24" s="53" t="s">
        <v>9</v>
      </c>
      <c r="G24" s="54"/>
      <c r="H24" s="54"/>
      <c r="I24" s="53">
        <f t="shared" si="0"/>
        <v>0</v>
      </c>
    </row>
    <row r="25" spans="1:9" ht="24" customHeight="1" x14ac:dyDescent="0.2">
      <c r="A25" s="88"/>
      <c r="B25" s="42"/>
      <c r="C25" s="52"/>
      <c r="D25" s="52"/>
      <c r="E25" s="157"/>
      <c r="F25" s="53" t="s">
        <v>9</v>
      </c>
      <c r="G25" s="54"/>
      <c r="H25" s="54"/>
      <c r="I25" s="53">
        <f t="shared" si="0"/>
        <v>0</v>
      </c>
    </row>
    <row r="26" spans="1:9" ht="24" customHeight="1" x14ac:dyDescent="0.2">
      <c r="A26" s="88"/>
      <c r="B26" s="42"/>
      <c r="C26" s="52"/>
      <c r="D26" s="52"/>
      <c r="E26" s="157"/>
      <c r="F26" s="53" t="s">
        <v>9</v>
      </c>
      <c r="G26" s="54"/>
      <c r="H26" s="54"/>
      <c r="I26" s="53">
        <f t="shared" si="0"/>
        <v>0</v>
      </c>
    </row>
    <row r="27" spans="1:9" ht="24" customHeight="1" x14ac:dyDescent="0.2">
      <c r="A27" s="88"/>
      <c r="B27" s="42"/>
      <c r="C27" s="52"/>
      <c r="D27" s="52"/>
      <c r="E27" s="157"/>
      <c r="F27" s="53" t="s">
        <v>9</v>
      </c>
      <c r="G27" s="54"/>
      <c r="H27" s="54"/>
      <c r="I27" s="53">
        <f t="shared" si="0"/>
        <v>0</v>
      </c>
    </row>
    <row r="28" spans="1:9" ht="24" customHeight="1" x14ac:dyDescent="0.2">
      <c r="A28" s="88"/>
      <c r="B28" s="42"/>
      <c r="C28" s="52"/>
      <c r="D28" s="52"/>
      <c r="E28" s="157"/>
      <c r="F28" s="53" t="s">
        <v>9</v>
      </c>
      <c r="G28" s="54"/>
      <c r="H28" s="54"/>
      <c r="I28" s="53">
        <f t="shared" si="0"/>
        <v>0</v>
      </c>
    </row>
    <row r="29" spans="1:9" ht="24" customHeight="1" x14ac:dyDescent="0.2">
      <c r="A29" s="88"/>
      <c r="B29" s="42"/>
      <c r="C29" s="52"/>
      <c r="D29" s="52"/>
      <c r="E29" s="157"/>
      <c r="F29" s="53" t="s">
        <v>9</v>
      </c>
      <c r="G29" s="54"/>
      <c r="H29" s="54"/>
      <c r="I29" s="53">
        <f t="shared" si="0"/>
        <v>0</v>
      </c>
    </row>
    <row r="30" spans="1:9" ht="24" customHeight="1" x14ac:dyDescent="0.2">
      <c r="A30" s="88"/>
      <c r="B30" s="42"/>
      <c r="C30" s="52"/>
      <c r="D30" s="52"/>
      <c r="E30" s="157"/>
      <c r="F30" s="53" t="s">
        <v>9</v>
      </c>
      <c r="G30" s="54"/>
      <c r="H30" s="54"/>
      <c r="I30" s="53">
        <f t="shared" si="0"/>
        <v>0</v>
      </c>
    </row>
    <row r="31" spans="1:9" ht="24" customHeight="1" x14ac:dyDescent="0.2">
      <c r="A31" s="88"/>
      <c r="B31" s="42"/>
      <c r="C31" s="52"/>
      <c r="D31" s="52"/>
      <c r="E31" s="157"/>
      <c r="F31" s="53" t="s">
        <v>9</v>
      </c>
      <c r="G31" s="54"/>
      <c r="H31" s="54"/>
      <c r="I31" s="53">
        <f t="shared" si="0"/>
        <v>0</v>
      </c>
    </row>
    <row r="32" spans="1:9" ht="24" customHeight="1" x14ac:dyDescent="0.2">
      <c r="A32" s="88"/>
      <c r="B32" s="42"/>
      <c r="C32" s="52"/>
      <c r="D32" s="52"/>
      <c r="E32" s="157"/>
      <c r="F32" s="53" t="s">
        <v>9</v>
      </c>
      <c r="G32" s="54"/>
      <c r="H32" s="54"/>
      <c r="I32" s="53">
        <f t="shared" si="0"/>
        <v>0</v>
      </c>
    </row>
    <row r="33" spans="1:9" ht="24" customHeight="1" x14ac:dyDescent="0.2">
      <c r="A33" s="88"/>
      <c r="B33" s="42"/>
      <c r="C33" s="52"/>
      <c r="D33" s="52"/>
      <c r="E33" s="157"/>
      <c r="F33" s="53" t="s">
        <v>9</v>
      </c>
      <c r="G33" s="54"/>
      <c r="H33" s="54"/>
      <c r="I33" s="53">
        <f t="shared" si="0"/>
        <v>0</v>
      </c>
    </row>
    <row r="34" spans="1:9" ht="24" customHeight="1" x14ac:dyDescent="0.2">
      <c r="A34" s="88"/>
      <c r="B34" s="42"/>
      <c r="C34" s="52"/>
      <c r="D34" s="52"/>
      <c r="E34" s="157"/>
      <c r="F34" s="53" t="s">
        <v>9</v>
      </c>
      <c r="G34" s="54"/>
      <c r="H34" s="54"/>
      <c r="I34" s="53">
        <f t="shared" si="0"/>
        <v>0</v>
      </c>
    </row>
    <row r="35" spans="1:9" ht="24" customHeight="1" x14ac:dyDescent="0.2">
      <c r="A35" s="88"/>
      <c r="B35" s="42"/>
      <c r="C35" s="52"/>
      <c r="D35" s="52"/>
      <c r="E35" s="157"/>
      <c r="F35" s="53" t="s">
        <v>9</v>
      </c>
      <c r="G35" s="54"/>
      <c r="H35" s="54"/>
      <c r="I35" s="53">
        <f t="shared" si="0"/>
        <v>0</v>
      </c>
    </row>
    <row r="36" spans="1:9" ht="24" customHeight="1" x14ac:dyDescent="0.2">
      <c r="A36" s="88"/>
      <c r="B36" s="42"/>
      <c r="C36" s="52"/>
      <c r="D36" s="52"/>
      <c r="E36" s="157"/>
      <c r="F36" s="53" t="s">
        <v>9</v>
      </c>
      <c r="G36" s="54"/>
      <c r="H36" s="54"/>
      <c r="I36" s="53">
        <f t="shared" si="0"/>
        <v>0</v>
      </c>
    </row>
    <row r="37" spans="1:9" ht="24" customHeight="1" x14ac:dyDescent="0.2">
      <c r="A37" s="88"/>
      <c r="B37" s="42"/>
      <c r="C37" s="52"/>
      <c r="D37" s="52"/>
      <c r="E37" s="157"/>
      <c r="F37" s="53" t="s">
        <v>9</v>
      </c>
      <c r="G37" s="54"/>
      <c r="H37" s="54"/>
      <c r="I37" s="53">
        <f t="shared" si="0"/>
        <v>0</v>
      </c>
    </row>
    <row r="38" spans="1:9" ht="24" customHeight="1" x14ac:dyDescent="0.2">
      <c r="A38" s="88"/>
      <c r="B38" s="42"/>
      <c r="C38" s="52"/>
      <c r="D38" s="52"/>
      <c r="E38" s="157"/>
      <c r="F38" s="53" t="s">
        <v>9</v>
      </c>
      <c r="G38" s="54"/>
      <c r="H38" s="54"/>
      <c r="I38" s="53">
        <f t="shared" si="0"/>
        <v>0</v>
      </c>
    </row>
    <row r="39" spans="1:9" ht="24" customHeight="1" x14ac:dyDescent="0.2">
      <c r="A39" s="88"/>
      <c r="B39" s="42"/>
      <c r="C39" s="52"/>
      <c r="D39" s="52"/>
      <c r="E39" s="157"/>
      <c r="F39" s="53" t="s">
        <v>9</v>
      </c>
      <c r="G39" s="54"/>
      <c r="H39" s="54"/>
      <c r="I39" s="53">
        <f t="shared" si="0"/>
        <v>0</v>
      </c>
    </row>
    <row r="40" spans="1:9" ht="25.5" customHeight="1" thickBot="1" x14ac:dyDescent="0.25">
      <c r="A40" s="4"/>
      <c r="B40" s="4"/>
      <c r="C40" s="77">
        <f t="shared" ref="C40:I40" si="1">SUM(C8:C39)</f>
        <v>0</v>
      </c>
      <c r="D40" s="77">
        <f t="shared" si="1"/>
        <v>0</v>
      </c>
      <c r="E40" s="158">
        <f t="shared" si="1"/>
        <v>0</v>
      </c>
      <c r="F40" s="77">
        <f t="shared" si="1"/>
        <v>0</v>
      </c>
      <c r="G40" s="77">
        <f t="shared" si="1"/>
        <v>0</v>
      </c>
      <c r="H40" s="77">
        <f t="shared" si="1"/>
        <v>0</v>
      </c>
      <c r="I40" s="77">
        <f t="shared" si="1"/>
        <v>0</v>
      </c>
    </row>
    <row r="41" spans="1:9" ht="13.5" thickTop="1" x14ac:dyDescent="0.2">
      <c r="B41" s="4"/>
      <c r="C41" s="17"/>
      <c r="D41" s="17"/>
      <c r="E41" s="17"/>
      <c r="F41" s="17"/>
      <c r="G41" s="17"/>
      <c r="H41" s="17"/>
      <c r="I41" s="17"/>
    </row>
    <row r="42" spans="1:9" x14ac:dyDescent="0.2">
      <c r="A42" s="4" t="s">
        <v>3</v>
      </c>
      <c r="B42" s="4"/>
      <c r="C42" s="17"/>
      <c r="D42" s="17"/>
      <c r="E42" s="17"/>
      <c r="F42" s="17"/>
      <c r="G42" s="17"/>
      <c r="H42" s="17"/>
      <c r="I42" s="17"/>
    </row>
    <row r="43" spans="1:9" x14ac:dyDescent="0.2">
      <c r="A43" s="4"/>
      <c r="B43" s="4"/>
      <c r="C43" s="17"/>
      <c r="D43" s="89"/>
      <c r="E43" s="17"/>
      <c r="G43" s="17"/>
      <c r="I43" s="17"/>
    </row>
    <row r="44" spans="1:9" ht="15.75" x14ac:dyDescent="0.25">
      <c r="B44" s="4"/>
      <c r="C44" s="17"/>
      <c r="D44" s="70" t="s">
        <v>5</v>
      </c>
      <c r="E44" s="17"/>
      <c r="F44" s="17"/>
      <c r="G44" s="17"/>
      <c r="H44" s="78">
        <f>I2</f>
        <v>0</v>
      </c>
      <c r="I44" s="17"/>
    </row>
    <row r="45" spans="1:9" ht="18" customHeight="1" x14ac:dyDescent="0.25">
      <c r="A45" s="4"/>
      <c r="B45" s="4"/>
      <c r="C45" s="17"/>
      <c r="D45" s="95" t="s">
        <v>189</v>
      </c>
      <c r="E45" s="71"/>
      <c r="F45" s="96" t="str">
        <f>+Unit</f>
        <v>CO</v>
      </c>
      <c r="G45" s="72"/>
      <c r="H45" s="163">
        <f>+C40</f>
        <v>0</v>
      </c>
      <c r="I45" s="17"/>
    </row>
    <row r="46" spans="1:9" ht="18" customHeight="1" x14ac:dyDescent="0.25">
      <c r="A46" s="4"/>
      <c r="B46" s="4"/>
      <c r="C46" s="17"/>
      <c r="D46" s="95" t="s">
        <v>209</v>
      </c>
      <c r="E46" s="95"/>
      <c r="F46" s="96" t="str">
        <f>+Unit</f>
        <v>CO</v>
      </c>
      <c r="G46" s="97"/>
      <c r="H46" s="163">
        <f>+D40</f>
        <v>0</v>
      </c>
      <c r="I46" s="79"/>
    </row>
    <row r="47" spans="1:9" ht="18" customHeight="1" x14ac:dyDescent="0.25">
      <c r="A47" s="4"/>
      <c r="B47" s="4"/>
      <c r="C47" s="17"/>
      <c r="D47" s="95" t="s">
        <v>210</v>
      </c>
      <c r="E47" s="19"/>
      <c r="F47" s="96" t="str">
        <f>+Unit</f>
        <v>CO</v>
      </c>
      <c r="G47" s="97"/>
      <c r="H47" s="159">
        <f>+E40</f>
        <v>0</v>
      </c>
      <c r="I47" s="79"/>
    </row>
    <row r="48" spans="1:9" ht="18" customHeight="1" x14ac:dyDescent="0.25">
      <c r="A48" s="4"/>
      <c r="B48" s="4"/>
      <c r="C48" s="17"/>
      <c r="D48" s="95" t="s">
        <v>225</v>
      </c>
      <c r="E48" s="19"/>
      <c r="F48" s="96" t="str">
        <f>+Unit</f>
        <v>CO</v>
      </c>
      <c r="G48" s="97"/>
      <c r="H48" s="159">
        <f>+F40</f>
        <v>0</v>
      </c>
      <c r="I48" s="79"/>
    </row>
    <row r="49" spans="1:9" ht="18" customHeight="1" x14ac:dyDescent="0.25">
      <c r="A49" s="4"/>
      <c r="B49" s="4"/>
      <c r="C49" s="17"/>
      <c r="D49" s="95" t="s">
        <v>232</v>
      </c>
      <c r="E49" s="95"/>
      <c r="F49" s="96" t="s">
        <v>199</v>
      </c>
      <c r="G49" s="97"/>
      <c r="H49" s="160">
        <f>+G40</f>
        <v>0</v>
      </c>
      <c r="I49" s="17"/>
    </row>
    <row r="50" spans="1:9" ht="18" customHeight="1" x14ac:dyDescent="0.25">
      <c r="A50" s="75" t="s">
        <v>4</v>
      </c>
      <c r="B50" s="76" t="s">
        <v>0</v>
      </c>
      <c r="C50" s="17"/>
      <c r="D50" s="95" t="s">
        <v>212</v>
      </c>
      <c r="E50" s="95"/>
      <c r="F50" s="96" t="str">
        <f>+Unit</f>
        <v>CO</v>
      </c>
      <c r="G50" s="97"/>
      <c r="H50" s="160">
        <f>+H40</f>
        <v>0</v>
      </c>
      <c r="I50" s="17"/>
    </row>
    <row r="51" spans="1:9" ht="18" customHeight="1" x14ac:dyDescent="0.25">
      <c r="A51" s="4"/>
      <c r="B51" s="4"/>
      <c r="C51" s="17"/>
      <c r="D51" s="95" t="s">
        <v>41</v>
      </c>
      <c r="E51" s="95"/>
      <c r="F51" s="96" t="str">
        <f>+Unit</f>
        <v>CO</v>
      </c>
      <c r="G51" s="97"/>
      <c r="H51" s="102">
        <f>'Auto Log'!E39</f>
        <v>0</v>
      </c>
      <c r="I51" s="17"/>
    </row>
    <row r="52" spans="1:9" ht="18" customHeight="1" x14ac:dyDescent="0.25">
      <c r="A52" s="4"/>
      <c r="B52" s="4"/>
      <c r="C52" s="17"/>
      <c r="D52" s="95" t="s">
        <v>238</v>
      </c>
      <c r="E52" s="95"/>
      <c r="F52" s="96" t="str">
        <f>+Unit</f>
        <v>CO</v>
      </c>
      <c r="G52" s="51"/>
      <c r="H52" s="195">
        <f>SUM(H55:H59)</f>
        <v>0</v>
      </c>
      <c r="I52" s="17"/>
    </row>
    <row r="53" spans="1:9" ht="18" customHeight="1" thickBot="1" x14ac:dyDescent="0.3">
      <c r="A53" s="4"/>
      <c r="B53" s="4"/>
      <c r="C53" s="17"/>
      <c r="D53" s="71"/>
      <c r="E53" s="71"/>
      <c r="F53" s="17"/>
      <c r="G53" s="50" t="s">
        <v>42</v>
      </c>
      <c r="H53" s="80">
        <f>SUM(H45:H52)</f>
        <v>0</v>
      </c>
      <c r="I53" s="17"/>
    </row>
    <row r="54" spans="1:9" ht="18" customHeight="1" thickTop="1" x14ac:dyDescent="0.25">
      <c r="A54" s="4"/>
      <c r="B54" s="4"/>
      <c r="C54" s="17"/>
      <c r="D54" s="71" t="s">
        <v>43</v>
      </c>
      <c r="E54" s="71"/>
      <c r="F54" s="74"/>
      <c r="G54" s="51"/>
      <c r="H54" s="74"/>
      <c r="I54" s="17"/>
    </row>
    <row r="55" spans="1:9" ht="18" customHeight="1" outlineLevel="1" x14ac:dyDescent="0.25">
      <c r="A55" s="4"/>
      <c r="B55" s="4"/>
      <c r="C55" s="17"/>
      <c r="D55" s="4" t="str">
        <f>IF(OR(G55=" ",ISBLANK(G55)),"",VLOOKUP(G55,Expenses,1+InsideDept))</f>
        <v/>
      </c>
      <c r="E55" s="4" t="str">
        <f>IF(OR(G55=" ",ISBLANK(G55)),"",Unit)</f>
        <v/>
      </c>
      <c r="F55" s="81" t="str">
        <f>+E55</f>
        <v/>
      </c>
      <c r="G55" s="73"/>
      <c r="H55" s="164"/>
      <c r="I55" s="17"/>
    </row>
    <row r="56" spans="1:9" ht="18" customHeight="1" outlineLevel="1" x14ac:dyDescent="0.25">
      <c r="A56" s="4"/>
      <c r="B56" s="4"/>
      <c r="C56" s="17"/>
      <c r="D56" s="4" t="e">
        <f>IF(OR(G56=" ",ISBLANK(G56)),"",VLOOKUP(G56,Expenses,1+InsideDept))</f>
        <v>#N/A</v>
      </c>
      <c r="E56" s="4" t="e">
        <f>IF(OR(G56=" ",ISBLANK(G56)),"",Unit)</f>
        <v>#N/A</v>
      </c>
      <c r="F56" s="81" t="e">
        <f>+E56</f>
        <v>#N/A</v>
      </c>
      <c r="G56" s="73" t="e">
        <v>#N/A</v>
      </c>
      <c r="H56" s="164"/>
      <c r="I56" s="17"/>
    </row>
    <row r="57" spans="1:9" ht="18" customHeight="1" outlineLevel="1" x14ac:dyDescent="0.25">
      <c r="A57" s="75" t="s">
        <v>40</v>
      </c>
      <c r="B57" s="76" t="s">
        <v>0</v>
      </c>
      <c r="C57" s="17"/>
      <c r="D57" s="4" t="e">
        <f>IF(OR(G57=" ",ISBLANK(G57)),"",VLOOKUP(G57,Expenses,1+InsideDept))</f>
        <v>#N/A</v>
      </c>
      <c r="E57" s="4" t="e">
        <f>IF(OR(G57=" ",ISBLANK(G57)),"",Unit)</f>
        <v>#N/A</v>
      </c>
      <c r="F57" s="81" t="e">
        <f>+E57</f>
        <v>#N/A</v>
      </c>
      <c r="G57" s="73" t="e">
        <v>#N/A</v>
      </c>
      <c r="H57" s="164"/>
      <c r="I57" s="17"/>
    </row>
    <row r="58" spans="1:9" ht="18" customHeight="1" outlineLevel="1" x14ac:dyDescent="0.25">
      <c r="A58" s="4"/>
      <c r="B58" s="4"/>
      <c r="C58" s="17"/>
      <c r="D58" s="4" t="e">
        <f>IF(OR(G58=" ",ISBLANK(G58)),"",VLOOKUP(G58,Expenses,1+InsideDept))</f>
        <v>#N/A</v>
      </c>
      <c r="E58" s="4" t="e">
        <f>IF(OR(G58=" ",ISBLANK(G58)),"",Unit)</f>
        <v>#N/A</v>
      </c>
      <c r="F58" s="81" t="e">
        <f>+E58</f>
        <v>#N/A</v>
      </c>
      <c r="G58" s="73" t="e">
        <v>#N/A</v>
      </c>
      <c r="H58" s="164"/>
      <c r="I58" s="17"/>
    </row>
    <row r="59" spans="1:9" ht="18" customHeight="1" outlineLevel="1" x14ac:dyDescent="0.25">
      <c r="A59" s="4"/>
      <c r="B59" s="4"/>
      <c r="C59" s="17"/>
      <c r="D59" s="4" t="str">
        <f>IF(OR(G59=" ",ISBLANK(G59)),"",VLOOKUP(G59,Expenses,1+InsideDept))</f>
        <v/>
      </c>
      <c r="E59" s="4" t="str">
        <f>IF(OR(G59=" ",ISBLANK(G59)),"",Unit)</f>
        <v/>
      </c>
      <c r="F59" s="81" t="str">
        <f>+E59</f>
        <v/>
      </c>
      <c r="G59" s="17"/>
      <c r="H59" s="164"/>
      <c r="I59" s="17"/>
    </row>
    <row r="60" spans="1:9" x14ac:dyDescent="0.2">
      <c r="A60" s="4"/>
      <c r="B60" s="4"/>
      <c r="C60" s="17"/>
      <c r="D60" s="4"/>
      <c r="E60" s="4"/>
      <c r="F60" s="17"/>
      <c r="G60" s="17"/>
      <c r="H60" s="19"/>
      <c r="I60" s="17"/>
    </row>
    <row r="61" spans="1:9" ht="18" customHeight="1" x14ac:dyDescent="0.25">
      <c r="A61" s="82" t="str">
        <f>IF(B64,"","*** Warning - this expense report will not be paid until the Other Expense allocation is in balance. ***")</f>
        <v>*** Warning - this expense report will not be paid until the Other Expense allocation is in balance. ***</v>
      </c>
      <c r="B61" s="4"/>
      <c r="C61" s="17"/>
      <c r="D61" s="4"/>
      <c r="E61" s="4"/>
      <c r="F61" s="17"/>
      <c r="G61" s="19"/>
      <c r="H61" s="48"/>
      <c r="I61"/>
    </row>
    <row r="62" spans="1:9" x14ac:dyDescent="0.2">
      <c r="A62" s="196"/>
      <c r="B62" s="4"/>
      <c r="C62" s="17"/>
      <c r="D62" s="17"/>
      <c r="E62" s="17"/>
      <c r="F62" s="17"/>
      <c r="G62" s="19"/>
      <c r="H62" s="17"/>
      <c r="I62"/>
    </row>
    <row r="63" spans="1:9" x14ac:dyDescent="0.2">
      <c r="A63" s="196"/>
      <c r="B63" s="4"/>
      <c r="C63" s="17"/>
      <c r="D63" s="17"/>
      <c r="E63" s="17"/>
      <c r="F63" s="17"/>
      <c r="G63" s="17"/>
      <c r="H63" s="17"/>
      <c r="I63" s="17"/>
    </row>
    <row r="64" spans="1:9" x14ac:dyDescent="0.2">
      <c r="A64" s="196"/>
      <c r="B64" s="4"/>
      <c r="C64" s="17"/>
      <c r="D64" s="17"/>
      <c r="E64" s="17"/>
      <c r="F64" s="17"/>
      <c r="G64" s="17"/>
      <c r="H64" s="17"/>
      <c r="I64" s="17"/>
    </row>
    <row r="65" spans="1:9" x14ac:dyDescent="0.2">
      <c r="A65" s="196"/>
      <c r="B65" s="4"/>
      <c r="C65" s="17"/>
      <c r="D65" s="17"/>
      <c r="E65" s="17"/>
      <c r="F65" s="17"/>
      <c r="G65" s="17"/>
      <c r="H65" s="17"/>
      <c r="I65" s="17"/>
    </row>
    <row r="66" spans="1:9" x14ac:dyDescent="0.2">
      <c r="A66" s="196"/>
      <c r="B66" s="4"/>
      <c r="C66" s="4"/>
      <c r="D66" s="17"/>
      <c r="E66" s="17"/>
      <c r="F66" s="17"/>
      <c r="G66" s="17"/>
      <c r="H66" s="17"/>
      <c r="I66" s="17"/>
    </row>
    <row r="67" spans="1:9" x14ac:dyDescent="0.2">
      <c r="A67" s="196"/>
      <c r="B67" s="4"/>
      <c r="C67" s="17"/>
      <c r="D67" s="17"/>
      <c r="E67" s="17"/>
      <c r="F67" s="17"/>
      <c r="G67" s="17"/>
      <c r="H67" s="17"/>
      <c r="I67" s="17"/>
    </row>
    <row r="68" spans="1:9" x14ac:dyDescent="0.2">
      <c r="A68" s="196"/>
      <c r="B68" s="4"/>
      <c r="C68" s="17"/>
      <c r="D68" s="17"/>
      <c r="E68" s="17"/>
      <c r="F68" s="17"/>
      <c r="G68" s="17"/>
      <c r="H68" s="17"/>
      <c r="I68" s="17"/>
    </row>
    <row r="69" spans="1:9" x14ac:dyDescent="0.2">
      <c r="A69" s="196"/>
      <c r="B69" s="4"/>
      <c r="C69" s="17"/>
      <c r="D69" s="17"/>
      <c r="E69" s="17"/>
      <c r="F69" s="17"/>
      <c r="G69" s="17"/>
      <c r="H69" s="17"/>
      <c r="I69" s="17"/>
    </row>
    <row r="70" spans="1:9" x14ac:dyDescent="0.2">
      <c r="A70" s="4"/>
      <c r="B70" s="4"/>
      <c r="C70" s="17"/>
      <c r="D70" s="17"/>
      <c r="E70" s="17"/>
      <c r="F70" s="17"/>
      <c r="G70" s="17"/>
      <c r="H70" s="17"/>
      <c r="I70" s="17"/>
    </row>
    <row r="71" spans="1:9" x14ac:dyDescent="0.2">
      <c r="A71" s="4"/>
      <c r="B71" s="4"/>
      <c r="C71" s="17"/>
      <c r="D71" s="17"/>
      <c r="E71" s="17"/>
      <c r="F71" s="17"/>
      <c r="G71" s="17"/>
      <c r="H71" s="17"/>
      <c r="I71" s="17"/>
    </row>
    <row r="72" spans="1:9" x14ac:dyDescent="0.2">
      <c r="A72" s="4"/>
      <c r="B72" s="4"/>
      <c r="C72" s="17"/>
      <c r="D72" s="17"/>
      <c r="E72" s="17"/>
      <c r="F72" s="17"/>
      <c r="G72" s="17"/>
      <c r="H72" s="17"/>
      <c r="I72" s="17"/>
    </row>
    <row r="73" spans="1:9" x14ac:dyDescent="0.2">
      <c r="A73" s="4"/>
      <c r="B73" s="4"/>
      <c r="C73" s="17"/>
      <c r="D73" s="17"/>
      <c r="E73" s="17"/>
      <c r="F73" s="17"/>
      <c r="G73" s="17"/>
      <c r="H73" s="17"/>
      <c r="I73" s="17"/>
    </row>
    <row r="74" spans="1:9" x14ac:dyDescent="0.2">
      <c r="A74" s="4"/>
      <c r="B74" s="4"/>
      <c r="C74" s="17"/>
      <c r="D74" s="17"/>
      <c r="E74" s="17"/>
      <c r="F74" s="17"/>
      <c r="G74" s="17"/>
      <c r="H74" s="17"/>
      <c r="I74" s="17"/>
    </row>
    <row r="75" spans="1:9" x14ac:dyDescent="0.2">
      <c r="A75" s="4"/>
      <c r="B75" s="4"/>
      <c r="C75" s="17"/>
      <c r="D75" s="17"/>
      <c r="E75" s="17"/>
      <c r="F75" s="17"/>
      <c r="G75" s="17"/>
      <c r="H75" s="17"/>
      <c r="I75" s="17"/>
    </row>
    <row r="76" spans="1:9" x14ac:dyDescent="0.2">
      <c r="A76" s="4"/>
      <c r="B76" s="4"/>
      <c r="C76" s="17"/>
      <c r="D76" s="17"/>
      <c r="E76" s="17"/>
      <c r="F76" s="17"/>
      <c r="G76" s="17"/>
      <c r="H76" s="17"/>
      <c r="I76" s="17"/>
    </row>
    <row r="77" spans="1:9" x14ac:dyDescent="0.2">
      <c r="A77" s="4"/>
      <c r="B77" s="4"/>
      <c r="C77" s="17"/>
      <c r="D77" s="17"/>
      <c r="E77" s="17"/>
      <c r="F77" s="17"/>
      <c r="G77" s="17"/>
      <c r="H77" s="17"/>
      <c r="I77" s="17"/>
    </row>
    <row r="78" spans="1:9" x14ac:dyDescent="0.2">
      <c r="A78" s="4"/>
      <c r="B78" s="4"/>
      <c r="C78" s="17"/>
      <c r="D78" s="17"/>
      <c r="E78" s="17"/>
      <c r="F78" s="17"/>
      <c r="G78" s="17"/>
      <c r="H78" s="17"/>
      <c r="I78" s="17"/>
    </row>
    <row r="79" spans="1:9" x14ac:dyDescent="0.2">
      <c r="A79" s="4"/>
      <c r="B79" s="4"/>
      <c r="C79" s="17"/>
      <c r="D79" s="17"/>
      <c r="E79" s="17"/>
      <c r="F79" s="17"/>
      <c r="G79" s="17"/>
      <c r="H79" s="17"/>
      <c r="I79" s="17"/>
    </row>
    <row r="80" spans="1:9" x14ac:dyDescent="0.2">
      <c r="A80" s="4"/>
      <c r="B80" s="4"/>
      <c r="C80" s="17"/>
      <c r="D80" s="17"/>
      <c r="E80" s="17"/>
      <c r="F80" s="17"/>
      <c r="G80" s="17"/>
      <c r="H80" s="17"/>
      <c r="I80" s="17"/>
    </row>
    <row r="81" spans="1:9" x14ac:dyDescent="0.2">
      <c r="A81" s="4"/>
      <c r="B81" s="4"/>
      <c r="C81" s="17"/>
      <c r="D81" s="17"/>
      <c r="E81" s="17"/>
      <c r="F81" s="17"/>
      <c r="G81" s="17"/>
      <c r="H81" s="17"/>
      <c r="I81" s="17"/>
    </row>
    <row r="82" spans="1:9" x14ac:dyDescent="0.2">
      <c r="A82" s="4"/>
      <c r="B82" s="4"/>
      <c r="C82" s="17"/>
      <c r="D82" s="17"/>
      <c r="E82" s="17"/>
      <c r="F82" s="17"/>
      <c r="G82" s="17"/>
      <c r="H82" s="17"/>
      <c r="I82" s="17"/>
    </row>
    <row r="83" spans="1:9" x14ac:dyDescent="0.2">
      <c r="A83" s="4"/>
      <c r="B83" s="4"/>
      <c r="C83" s="17"/>
      <c r="D83" s="17"/>
      <c r="E83" s="17"/>
      <c r="F83" s="17"/>
      <c r="G83" s="17"/>
      <c r="H83" s="17"/>
      <c r="I83" s="17"/>
    </row>
    <row r="84" spans="1:9" x14ac:dyDescent="0.2">
      <c r="A84" s="4"/>
      <c r="B84" s="4"/>
      <c r="C84" s="17"/>
      <c r="D84" s="17"/>
      <c r="E84" s="17"/>
      <c r="F84" s="17"/>
      <c r="G84" s="17"/>
      <c r="H84" s="17"/>
      <c r="I84" s="17"/>
    </row>
    <row r="85" spans="1:9" x14ac:dyDescent="0.2">
      <c r="A85" s="4"/>
      <c r="B85" s="4"/>
      <c r="C85" s="17"/>
      <c r="D85" s="17"/>
      <c r="E85" s="17"/>
      <c r="F85" s="17"/>
      <c r="G85" s="17"/>
      <c r="H85" s="17"/>
      <c r="I85" s="17"/>
    </row>
    <row r="86" spans="1:9" x14ac:dyDescent="0.2">
      <c r="A86" s="4"/>
      <c r="B86" s="4"/>
      <c r="C86" s="17"/>
      <c r="D86" s="17"/>
      <c r="E86" s="17"/>
      <c r="F86" s="17"/>
      <c r="G86" s="17"/>
      <c r="H86" s="17"/>
      <c r="I86" s="17"/>
    </row>
    <row r="87" spans="1:9" x14ac:dyDescent="0.2">
      <c r="A87" s="4"/>
      <c r="B87" s="4"/>
      <c r="C87" s="17"/>
      <c r="D87" s="17"/>
      <c r="E87" s="17"/>
      <c r="F87" s="17"/>
      <c r="G87" s="17"/>
      <c r="H87" s="17"/>
      <c r="I87" s="17"/>
    </row>
    <row r="88" spans="1:9" x14ac:dyDescent="0.2">
      <c r="A88" s="4"/>
      <c r="B88" s="4"/>
      <c r="C88" s="17"/>
      <c r="D88" s="17"/>
      <c r="E88" s="17"/>
      <c r="F88" s="17"/>
      <c r="G88" s="17"/>
      <c r="H88" s="17"/>
      <c r="I88" s="17"/>
    </row>
    <row r="89" spans="1:9" x14ac:dyDescent="0.2">
      <c r="A89" s="4"/>
      <c r="B89" s="4"/>
      <c r="C89" s="17"/>
      <c r="D89" s="17"/>
      <c r="E89" s="17"/>
      <c r="F89" s="17"/>
      <c r="G89" s="17"/>
      <c r="H89" s="17"/>
      <c r="I89" s="17"/>
    </row>
    <row r="90" spans="1:9" x14ac:dyDescent="0.2">
      <c r="A90" s="4"/>
      <c r="B90" s="4"/>
      <c r="C90" s="17"/>
      <c r="D90" s="17"/>
      <c r="E90" s="17"/>
      <c r="F90" s="17"/>
      <c r="G90" s="17"/>
      <c r="H90" s="17"/>
      <c r="I90" s="17"/>
    </row>
    <row r="91" spans="1:9" x14ac:dyDescent="0.2">
      <c r="A91" s="4"/>
      <c r="B91" s="4"/>
      <c r="C91" s="17"/>
      <c r="D91" s="17"/>
      <c r="E91" s="17"/>
      <c r="F91" s="17"/>
      <c r="G91" s="17"/>
      <c r="H91" s="17"/>
      <c r="I91" s="17"/>
    </row>
    <row r="92" spans="1:9" x14ac:dyDescent="0.2">
      <c r="A92" s="4"/>
      <c r="B92" s="4"/>
      <c r="C92" s="17"/>
      <c r="D92" s="17"/>
      <c r="E92" s="17"/>
      <c r="F92" s="17"/>
      <c r="G92" s="17"/>
      <c r="H92" s="17"/>
      <c r="I92" s="17"/>
    </row>
    <row r="93" spans="1:9" x14ac:dyDescent="0.2">
      <c r="A93" s="4"/>
      <c r="B93" s="4"/>
      <c r="C93" s="17"/>
      <c r="D93" s="17"/>
      <c r="E93" s="17"/>
      <c r="F93" s="17"/>
      <c r="G93" s="17"/>
      <c r="H93" s="17"/>
      <c r="I93" s="17"/>
    </row>
    <row r="94" spans="1:9" x14ac:dyDescent="0.2">
      <c r="A94" s="4"/>
      <c r="B94" s="4"/>
      <c r="C94" s="17"/>
      <c r="D94" s="17"/>
      <c r="E94" s="17"/>
      <c r="F94" s="17"/>
      <c r="G94" s="17"/>
      <c r="H94" s="17"/>
      <c r="I94" s="17"/>
    </row>
    <row r="95" spans="1:9" x14ac:dyDescent="0.2">
      <c r="A95" s="4"/>
      <c r="B95" s="4"/>
      <c r="C95" s="17"/>
      <c r="D95" s="17"/>
      <c r="E95" s="17"/>
      <c r="F95" s="17"/>
      <c r="G95" s="17"/>
      <c r="H95" s="17"/>
      <c r="I95" s="17"/>
    </row>
    <row r="96" spans="1:9" x14ac:dyDescent="0.2">
      <c r="A96" s="4"/>
      <c r="B96" s="4"/>
      <c r="C96" s="17"/>
      <c r="D96" s="17"/>
      <c r="E96" s="17"/>
      <c r="F96" s="17"/>
      <c r="G96" s="17"/>
      <c r="H96" s="17"/>
      <c r="I96" s="17"/>
    </row>
    <row r="97" spans="1:9" x14ac:dyDescent="0.2">
      <c r="A97" s="4"/>
      <c r="B97" s="4"/>
      <c r="C97" s="17"/>
      <c r="D97" s="17"/>
      <c r="E97" s="17"/>
      <c r="F97" s="17"/>
      <c r="G97" s="17"/>
      <c r="H97" s="17"/>
      <c r="I97" s="17"/>
    </row>
    <row r="98" spans="1:9" x14ac:dyDescent="0.2">
      <c r="A98" s="4"/>
      <c r="B98" s="4"/>
      <c r="C98" s="17"/>
      <c r="D98" s="17"/>
      <c r="E98" s="17"/>
      <c r="F98" s="17"/>
      <c r="G98" s="17"/>
      <c r="H98" s="17"/>
      <c r="I98" s="17"/>
    </row>
  </sheetData>
  <sheetProtection selectLockedCells="1"/>
  <phoneticPr fontId="0" type="noConversion"/>
  <dataValidations count="2">
    <dataValidation type="date" allowBlank="1" showInputMessage="1" showErrorMessage="1" sqref="D4">
      <formula1>41275</formula1>
      <formula2>41609</formula2>
    </dataValidation>
    <dataValidation type="custom" allowBlank="1" showInputMessage="1" showErrorMessage="1" sqref="B6">
      <formula1>"Depts"</formula1>
    </dataValidation>
  </dataValidations>
  <printOptions horizontalCentered="1"/>
  <pageMargins left="0" right="0" top="0" bottom="0" header="0.5" footer="0.5"/>
  <pageSetup scale="59" fitToHeight="0" orientation="portrait" r:id="rId1"/>
  <headerFooter alignWithMargins="0"/>
  <ignoredErrors>
    <ignoredError sqref="H45:H46" unlockedFormula="1"/>
  </ignoredErrors>
  <drawing r:id="rId2"/>
  <legacyDrawing r:id="rId3"/>
  <controls>
    <mc:AlternateContent xmlns:mc="http://schemas.openxmlformats.org/markup-compatibility/2006">
      <mc:Choice Requires="x14">
        <control shapeId="2055" r:id="rId4" name="ComboBox5">
          <controlPr locked="0" defaultSize="0" autoLine="0" autoPict="0" linkedCell="G59" listFillRange="Expenses" r:id="rId5">
            <anchor moveWithCells="1" sizeWithCells="1">
              <from>
                <xdr:col>3</xdr:col>
                <xdr:colOff>0</xdr:colOff>
                <xdr:row>58</xdr:row>
                <xdr:rowOff>9525</xdr:rowOff>
              </from>
              <to>
                <xdr:col>5</xdr:col>
                <xdr:colOff>95250</xdr:colOff>
                <xdr:row>59</xdr:row>
                <xdr:rowOff>0</xdr:rowOff>
              </to>
            </anchor>
          </controlPr>
        </control>
      </mc:Choice>
      <mc:Fallback>
        <control shapeId="2055" r:id="rId4" name="ComboBox5"/>
      </mc:Fallback>
    </mc:AlternateContent>
    <mc:AlternateContent xmlns:mc="http://schemas.openxmlformats.org/markup-compatibility/2006">
      <mc:Choice Requires="x14">
        <control shapeId="2054" r:id="rId6" name="ComboBox4">
          <controlPr locked="0" defaultSize="0" autoLine="0" autoPict="0" linkedCell="G58" listFillRange="Expenses" r:id="rId7">
            <anchor moveWithCells="1" sizeWithCells="1">
              <from>
                <xdr:col>3</xdr:col>
                <xdr:colOff>0</xdr:colOff>
                <xdr:row>57</xdr:row>
                <xdr:rowOff>9525</xdr:rowOff>
              </from>
              <to>
                <xdr:col>5</xdr:col>
                <xdr:colOff>95250</xdr:colOff>
                <xdr:row>58</xdr:row>
                <xdr:rowOff>9525</xdr:rowOff>
              </to>
            </anchor>
          </controlPr>
        </control>
      </mc:Choice>
      <mc:Fallback>
        <control shapeId="2054" r:id="rId6" name="ComboBox4"/>
      </mc:Fallback>
    </mc:AlternateContent>
    <mc:AlternateContent xmlns:mc="http://schemas.openxmlformats.org/markup-compatibility/2006">
      <mc:Choice Requires="x14">
        <control shapeId="2053" r:id="rId8" name="ComboBox3">
          <controlPr locked="0" defaultSize="0" autoLine="0" autoPict="0" linkedCell="G57" listFillRange="Expenses" r:id="rId7">
            <anchor moveWithCells="1" sizeWithCells="1">
              <from>
                <xdr:col>3</xdr:col>
                <xdr:colOff>0</xdr:colOff>
                <xdr:row>56</xdr:row>
                <xdr:rowOff>9525</xdr:rowOff>
              </from>
              <to>
                <xdr:col>5</xdr:col>
                <xdr:colOff>95250</xdr:colOff>
                <xdr:row>57</xdr:row>
                <xdr:rowOff>9525</xdr:rowOff>
              </to>
            </anchor>
          </controlPr>
        </control>
      </mc:Choice>
      <mc:Fallback>
        <control shapeId="2053" r:id="rId8" name="ComboBox3"/>
      </mc:Fallback>
    </mc:AlternateContent>
    <mc:AlternateContent xmlns:mc="http://schemas.openxmlformats.org/markup-compatibility/2006">
      <mc:Choice Requires="x14">
        <control shapeId="2052" r:id="rId9" name="ComboBox2">
          <controlPr locked="0" defaultSize="0" autoLine="0" autoPict="0" linkedCell="G56" listFillRange="Expenses" r:id="rId7">
            <anchor moveWithCells="1" sizeWithCells="1">
              <from>
                <xdr:col>3</xdr:col>
                <xdr:colOff>0</xdr:colOff>
                <xdr:row>55</xdr:row>
                <xdr:rowOff>9525</xdr:rowOff>
              </from>
              <to>
                <xdr:col>5</xdr:col>
                <xdr:colOff>95250</xdr:colOff>
                <xdr:row>56</xdr:row>
                <xdr:rowOff>9525</xdr:rowOff>
              </to>
            </anchor>
          </controlPr>
        </control>
      </mc:Choice>
      <mc:Fallback>
        <control shapeId="2052" r:id="rId9" name="ComboBox2"/>
      </mc:Fallback>
    </mc:AlternateContent>
    <mc:AlternateContent xmlns:mc="http://schemas.openxmlformats.org/markup-compatibility/2006">
      <mc:Choice Requires="x14">
        <control shapeId="2051" r:id="rId10" name="ComboBox1">
          <controlPr locked="0" defaultSize="0" autoLine="0" autoPict="0" linkedCell="G55" listFillRange="Expenses" r:id="rId7">
            <anchor moveWithCells="1" sizeWithCells="1">
              <from>
                <xdr:col>3</xdr:col>
                <xdr:colOff>0</xdr:colOff>
                <xdr:row>54</xdr:row>
                <xdr:rowOff>9525</xdr:rowOff>
              </from>
              <to>
                <xdr:col>5</xdr:col>
                <xdr:colOff>95250</xdr:colOff>
                <xdr:row>55</xdr:row>
                <xdr:rowOff>9525</xdr:rowOff>
              </to>
            </anchor>
          </controlPr>
        </control>
      </mc:Choice>
      <mc:Fallback>
        <control shapeId="2051" r:id="rId10" name="ComboBox1"/>
      </mc:Fallback>
    </mc:AlternateContent>
    <mc:AlternateContent xmlns:mc="http://schemas.openxmlformats.org/markup-compatibility/2006">
      <mc:Choice Requires="x14">
        <control shapeId="2050" r:id="rId11" name="Department">
          <controlPr locked="0" defaultSize="0" autoLine="0" linkedCell="Unit" listFillRange="Depts" r:id="rId12">
            <anchor moveWithCells="1">
              <from>
                <xdr:col>1</xdr:col>
                <xdr:colOff>142875</xdr:colOff>
                <xdr:row>5</xdr:row>
                <xdr:rowOff>28575</xdr:rowOff>
              </from>
              <to>
                <xdr:col>1</xdr:col>
                <xdr:colOff>2276475</xdr:colOff>
                <xdr:row>6</xdr:row>
                <xdr:rowOff>19050</xdr:rowOff>
              </to>
            </anchor>
          </controlPr>
        </control>
      </mc:Choice>
      <mc:Fallback>
        <control shapeId="2050" r:id="rId11" name="Department"/>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Hidden!$B$38:$B$49</xm:f>
          </x14:formula1>
          <xm:sqref>F4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2:H79"/>
  <sheetViews>
    <sheetView showGridLines="0" showZeros="0" zoomScaleNormal="100" workbookViewId="0">
      <selection activeCell="C9" sqref="C9"/>
    </sheetView>
  </sheetViews>
  <sheetFormatPr defaultRowHeight="12.75" x14ac:dyDescent="0.2"/>
  <cols>
    <col min="1" max="1" width="12.28515625" customWidth="1"/>
    <col min="2" max="2" width="45.7109375" customWidth="1"/>
    <col min="3" max="3" width="14.7109375" style="7" customWidth="1"/>
    <col min="4" max="4" width="17" style="7" customWidth="1"/>
    <col min="5" max="5" width="20.28515625" style="7" customWidth="1"/>
    <col min="6" max="8" width="14.7109375" style="7" customWidth="1"/>
  </cols>
  <sheetData>
    <row r="2" spans="1:8" ht="20.25" x14ac:dyDescent="0.3">
      <c r="C2" s="93" t="s">
        <v>141</v>
      </c>
      <c r="D2" s="17"/>
      <c r="E2" s="17"/>
      <c r="F2" s="89"/>
      <c r="H2" s="6"/>
    </row>
    <row r="3" spans="1:8" ht="3.75" customHeight="1" x14ac:dyDescent="0.2">
      <c r="A3" s="4"/>
      <c r="B3" s="4"/>
      <c r="C3" s="17"/>
      <c r="D3" s="17"/>
      <c r="E3" s="17"/>
      <c r="F3" s="17"/>
      <c r="G3" s="17"/>
      <c r="H3" s="17"/>
    </row>
    <row r="4" spans="1:8" ht="15.75" x14ac:dyDescent="0.25">
      <c r="A4" s="65" t="s">
        <v>7</v>
      </c>
      <c r="B4" s="94"/>
      <c r="D4" s="11"/>
      <c r="E4" s="137" t="s">
        <v>19</v>
      </c>
      <c r="F4" s="138">
        <f>+'Expense Report'!F4</f>
        <v>41275</v>
      </c>
      <c r="G4" s="17"/>
      <c r="H4" s="64"/>
    </row>
    <row r="5" spans="1:8" ht="3" customHeight="1" x14ac:dyDescent="0.25">
      <c r="A5" s="65"/>
      <c r="B5" s="55"/>
      <c r="C5" s="50"/>
      <c r="D5" s="99" t="s">
        <v>10</v>
      </c>
      <c r="E5" s="99" t="e">
        <f>VALUE(LEFT(Unit,1))</f>
        <v>#VALUE!</v>
      </c>
      <c r="F5" s="99" t="s">
        <v>11</v>
      </c>
      <c r="G5" s="99" t="e">
        <f>VALUE(MID(Unit,2,1))</f>
        <v>#VALUE!</v>
      </c>
      <c r="H5" s="64"/>
    </row>
    <row r="6" spans="1:8" ht="18.75" customHeight="1" x14ac:dyDescent="0.25">
      <c r="A6" s="91" t="s">
        <v>51</v>
      </c>
      <c r="B6" s="69"/>
      <c r="D6" s="17"/>
      <c r="F6" s="17"/>
      <c r="G6" s="17"/>
      <c r="H6" s="68"/>
    </row>
    <row r="7" spans="1:8" ht="15.75" customHeight="1" x14ac:dyDescent="0.25">
      <c r="A7" s="50"/>
      <c r="B7" s="67"/>
      <c r="C7" s="51" t="s">
        <v>54</v>
      </c>
      <c r="D7" s="51" t="s">
        <v>192</v>
      </c>
      <c r="E7" s="51" t="s">
        <v>195</v>
      </c>
      <c r="F7" s="51" t="s">
        <v>57</v>
      </c>
      <c r="G7" s="51"/>
      <c r="H7" s="51"/>
    </row>
    <row r="8" spans="1:8" ht="15.75" customHeight="1" x14ac:dyDescent="0.25">
      <c r="A8" s="69" t="s">
        <v>0</v>
      </c>
      <c r="B8" s="70" t="s">
        <v>8</v>
      </c>
      <c r="C8" s="51" t="s">
        <v>55</v>
      </c>
      <c r="D8" s="51" t="s">
        <v>189</v>
      </c>
      <c r="E8" s="51" t="s">
        <v>193</v>
      </c>
      <c r="F8" s="51" t="s">
        <v>6</v>
      </c>
      <c r="G8" s="51" t="s">
        <v>194</v>
      </c>
      <c r="H8" s="51" t="s">
        <v>1</v>
      </c>
    </row>
    <row r="9" spans="1:8" ht="24" customHeight="1" x14ac:dyDescent="0.2">
      <c r="A9" s="88"/>
      <c r="B9" s="42"/>
      <c r="C9" s="143" t="s">
        <v>9</v>
      </c>
      <c r="D9" s="144" t="s">
        <v>9</v>
      </c>
      <c r="E9" s="145" t="s">
        <v>9</v>
      </c>
      <c r="F9" s="141" t="s">
        <v>9</v>
      </c>
      <c r="G9" s="104" t="s">
        <v>9</v>
      </c>
      <c r="H9" s="53">
        <f>SUM(C9:G9)</f>
        <v>0</v>
      </c>
    </row>
    <row r="10" spans="1:8" ht="24" customHeight="1" x14ac:dyDescent="0.2">
      <c r="A10" s="88"/>
      <c r="B10" s="42"/>
      <c r="C10" s="52"/>
      <c r="D10" s="52"/>
      <c r="E10" s="52"/>
      <c r="F10" s="53"/>
      <c r="G10" s="54"/>
      <c r="H10" s="53"/>
    </row>
    <row r="11" spans="1:8" ht="24" customHeight="1" x14ac:dyDescent="0.2">
      <c r="A11" s="88"/>
      <c r="B11" s="42"/>
      <c r="C11" s="52"/>
      <c r="D11" s="52"/>
      <c r="E11" s="52"/>
      <c r="F11" s="53"/>
      <c r="G11" s="54"/>
      <c r="H11" s="53"/>
    </row>
    <row r="12" spans="1:8" ht="24" customHeight="1" x14ac:dyDescent="0.2">
      <c r="A12" s="88"/>
      <c r="B12" s="42"/>
      <c r="C12" s="52"/>
      <c r="D12" s="52"/>
      <c r="E12" s="52"/>
      <c r="F12" s="53"/>
      <c r="G12" s="54"/>
      <c r="H12" s="53"/>
    </row>
    <row r="13" spans="1:8" ht="24" customHeight="1" x14ac:dyDescent="0.2">
      <c r="A13" s="88"/>
      <c r="B13" s="42"/>
      <c r="C13" s="52"/>
      <c r="D13" s="52"/>
      <c r="E13" s="52"/>
      <c r="F13" s="53"/>
      <c r="G13" s="54"/>
      <c r="H13" s="53"/>
    </row>
    <row r="14" spans="1:8" ht="24" customHeight="1" x14ac:dyDescent="0.2">
      <c r="A14" s="88"/>
      <c r="B14" s="42"/>
      <c r="C14" s="52"/>
      <c r="D14" s="52"/>
      <c r="E14" s="52"/>
      <c r="F14" s="53"/>
      <c r="G14" s="54"/>
      <c r="H14" s="53"/>
    </row>
    <row r="15" spans="1:8" ht="24" customHeight="1" x14ac:dyDescent="0.2">
      <c r="A15" s="88"/>
      <c r="B15" s="42"/>
      <c r="C15" s="52"/>
      <c r="D15" s="52"/>
      <c r="E15" s="52"/>
      <c r="F15" s="53"/>
      <c r="G15" s="54"/>
      <c r="H15" s="53"/>
    </row>
    <row r="16" spans="1:8" ht="24" customHeight="1" x14ac:dyDescent="0.2">
      <c r="A16" s="88"/>
      <c r="B16" s="42"/>
      <c r="C16" s="52"/>
      <c r="D16" s="52"/>
      <c r="E16" s="52"/>
      <c r="F16" s="53"/>
      <c r="G16" s="54"/>
      <c r="H16" s="53"/>
    </row>
    <row r="17" spans="1:8" ht="24" customHeight="1" x14ac:dyDescent="0.2">
      <c r="A17" s="88"/>
      <c r="B17" s="42"/>
      <c r="C17" s="52"/>
      <c r="D17" s="52"/>
      <c r="E17" s="52"/>
      <c r="F17" s="53"/>
      <c r="G17" s="54"/>
      <c r="H17" s="53"/>
    </row>
    <row r="18" spans="1:8" ht="24" customHeight="1" x14ac:dyDescent="0.2">
      <c r="A18" s="88"/>
      <c r="B18" s="42"/>
      <c r="C18" s="52"/>
      <c r="D18" s="52"/>
      <c r="E18" s="52"/>
      <c r="F18" s="53"/>
      <c r="G18" s="54"/>
      <c r="H18" s="53"/>
    </row>
    <row r="19" spans="1:8" ht="24" customHeight="1" x14ac:dyDescent="0.2">
      <c r="A19" s="88"/>
      <c r="B19" s="42"/>
      <c r="C19" s="52"/>
      <c r="D19" s="52"/>
      <c r="E19" s="52"/>
      <c r="F19" s="53"/>
      <c r="G19" s="54"/>
      <c r="H19" s="53"/>
    </row>
    <row r="20" spans="1:8" ht="24" customHeight="1" x14ac:dyDescent="0.2">
      <c r="A20" s="88"/>
      <c r="B20" s="42"/>
      <c r="C20" s="52"/>
      <c r="D20" s="52"/>
      <c r="E20" s="52"/>
      <c r="F20" s="53"/>
      <c r="G20" s="54"/>
      <c r="H20" s="53"/>
    </row>
    <row r="21" spans="1:8" ht="24" customHeight="1" x14ac:dyDescent="0.2">
      <c r="A21" s="88"/>
      <c r="B21" s="42"/>
      <c r="C21" s="52"/>
      <c r="D21" s="52"/>
      <c r="E21" s="52"/>
      <c r="F21" s="53"/>
      <c r="G21" s="54"/>
      <c r="H21" s="53"/>
    </row>
    <row r="22" spans="1:8" ht="24" customHeight="1" x14ac:dyDescent="0.2">
      <c r="A22" s="88"/>
      <c r="B22" s="42"/>
      <c r="C22" s="52"/>
      <c r="D22" s="52"/>
      <c r="E22" s="52"/>
      <c r="F22" s="53"/>
      <c r="G22" s="54"/>
      <c r="H22" s="53"/>
    </row>
    <row r="23" spans="1:8" ht="25.5" customHeight="1" thickBot="1" x14ac:dyDescent="0.25">
      <c r="A23" s="4"/>
      <c r="B23" s="4"/>
      <c r="C23" s="77">
        <f t="shared" ref="C23:H23" si="0">SUM(C8:C22)</f>
        <v>0</v>
      </c>
      <c r="D23" s="77">
        <f t="shared" si="0"/>
        <v>0</v>
      </c>
      <c r="E23" s="77">
        <f t="shared" si="0"/>
        <v>0</v>
      </c>
      <c r="F23" s="77">
        <f t="shared" si="0"/>
        <v>0</v>
      </c>
      <c r="G23" s="77">
        <f t="shared" si="0"/>
        <v>0</v>
      </c>
      <c r="H23" s="77">
        <f t="shared" si="0"/>
        <v>0</v>
      </c>
    </row>
    <row r="24" spans="1:8" ht="13.5" thickTop="1" x14ac:dyDescent="0.2">
      <c r="B24" s="4"/>
      <c r="C24" s="17"/>
      <c r="D24" s="17"/>
      <c r="E24" s="17"/>
      <c r="F24" s="17"/>
      <c r="G24" s="17"/>
      <c r="H24" s="17"/>
    </row>
    <row r="25" spans="1:8" x14ac:dyDescent="0.2">
      <c r="A25" s="4" t="s">
        <v>3</v>
      </c>
      <c r="B25" s="4"/>
      <c r="C25" s="17"/>
      <c r="D25" s="17"/>
      <c r="E25" s="17"/>
      <c r="F25" s="17"/>
      <c r="G25" s="17"/>
      <c r="H25" s="17"/>
    </row>
    <row r="26" spans="1:8" ht="18" customHeight="1" x14ac:dyDescent="0.25">
      <c r="A26" s="4"/>
      <c r="B26" s="4"/>
      <c r="C26" s="17"/>
      <c r="D26" s="70" t="s">
        <v>5</v>
      </c>
      <c r="E26" s="71"/>
      <c r="F26" s="72"/>
      <c r="G26" s="72"/>
      <c r="H26" s="17"/>
    </row>
    <row r="27" spans="1:8" ht="18" customHeight="1" x14ac:dyDescent="0.25">
      <c r="A27" s="4"/>
      <c r="B27" s="4"/>
      <c r="C27" s="17"/>
      <c r="D27" s="95"/>
      <c r="E27" s="95"/>
      <c r="F27" s="96"/>
      <c r="G27" s="97"/>
      <c r="H27" s="79"/>
    </row>
    <row r="28" spans="1:8" ht="18" customHeight="1" x14ac:dyDescent="0.25">
      <c r="A28" s="4"/>
      <c r="B28" s="4"/>
      <c r="C28" s="17"/>
      <c r="D28" s="95"/>
      <c r="E28" s="19"/>
      <c r="F28" s="96"/>
      <c r="G28" s="97"/>
      <c r="H28" s="79"/>
    </row>
    <row r="29" spans="1:8" ht="18" customHeight="1" x14ac:dyDescent="0.25">
      <c r="A29" s="4"/>
      <c r="B29" s="4"/>
      <c r="C29" s="17"/>
      <c r="D29" s="95" t="s">
        <v>56</v>
      </c>
      <c r="E29" s="95"/>
      <c r="F29" s="98" t="s">
        <v>198</v>
      </c>
      <c r="G29" s="97">
        <v>6080</v>
      </c>
      <c r="H29" s="103">
        <f>+C23</f>
        <v>0</v>
      </c>
    </row>
    <row r="30" spans="1:8" ht="18" customHeight="1" x14ac:dyDescent="0.25">
      <c r="A30" s="75" t="s">
        <v>4</v>
      </c>
      <c r="B30" s="76" t="s">
        <v>0</v>
      </c>
      <c r="C30" s="17"/>
      <c r="D30" s="95" t="s">
        <v>191</v>
      </c>
      <c r="E30" s="95"/>
      <c r="F30" s="96" t="str">
        <f>+Unit</f>
        <v>BV</v>
      </c>
      <c r="G30" s="97">
        <v>6085</v>
      </c>
      <c r="H30" s="100">
        <f>+D23</f>
        <v>0</v>
      </c>
    </row>
    <row r="31" spans="1:8" ht="18" customHeight="1" x14ac:dyDescent="0.25">
      <c r="A31" s="139"/>
      <c r="B31" s="140"/>
      <c r="C31" s="17"/>
      <c r="D31" s="95" t="s">
        <v>190</v>
      </c>
      <c r="E31" s="95"/>
      <c r="F31" s="96" t="str">
        <f>+Unit</f>
        <v>BV</v>
      </c>
      <c r="G31" s="97">
        <v>7127</v>
      </c>
      <c r="H31" s="142">
        <f>+E23</f>
        <v>0</v>
      </c>
    </row>
    <row r="32" spans="1:8" ht="18" customHeight="1" x14ac:dyDescent="0.25">
      <c r="A32" s="4"/>
      <c r="B32" s="4"/>
      <c r="C32" s="17"/>
      <c r="D32" s="95" t="s">
        <v>53</v>
      </c>
      <c r="E32" s="95"/>
      <c r="F32" s="96" t="str">
        <f>+Unit</f>
        <v>BV</v>
      </c>
      <c r="G32" s="97">
        <v>6135</v>
      </c>
      <c r="H32" s="102">
        <f>+F23</f>
        <v>0</v>
      </c>
    </row>
    <row r="33" spans="1:8" ht="18" customHeight="1" x14ac:dyDescent="0.25">
      <c r="A33" s="4"/>
      <c r="B33" s="4"/>
      <c r="C33" s="17"/>
      <c r="D33" s="95" t="s">
        <v>196</v>
      </c>
      <c r="E33" s="95"/>
      <c r="F33" s="96" t="str">
        <f>+Unit</f>
        <v>BV</v>
      </c>
      <c r="G33" s="51"/>
      <c r="H33" s="106">
        <f>G23</f>
        <v>0</v>
      </c>
    </row>
    <row r="34" spans="1:8" ht="18" customHeight="1" thickBot="1" x14ac:dyDescent="0.3">
      <c r="A34" s="4"/>
      <c r="B34" s="4"/>
      <c r="C34" s="17"/>
      <c r="D34" s="71"/>
      <c r="E34" s="71"/>
      <c r="F34" s="17"/>
      <c r="G34" s="50" t="s">
        <v>197</v>
      </c>
      <c r="H34" s="80">
        <f>SUM(H27:H33)</f>
        <v>0</v>
      </c>
    </row>
    <row r="35" spans="1:8" ht="18" customHeight="1" thickTop="1" x14ac:dyDescent="0.25">
      <c r="A35" s="4"/>
      <c r="B35" s="4"/>
      <c r="C35" s="17"/>
      <c r="D35" s="71" t="s">
        <v>43</v>
      </c>
      <c r="E35" s="71"/>
      <c r="F35" s="74"/>
      <c r="G35" s="51"/>
      <c r="H35" s="74"/>
    </row>
    <row r="36" spans="1:8" ht="18" customHeight="1" x14ac:dyDescent="0.25">
      <c r="A36" s="4"/>
      <c r="B36" s="4"/>
      <c r="C36" s="17"/>
      <c r="D36" s="4" t="e">
        <f>IF(OR(G36=" ",ISBLANK(G36)),"",VLOOKUP(G36,Expenses,1+InsideDept))</f>
        <v>#N/A</v>
      </c>
      <c r="E36" s="4" t="e">
        <f>IF(OR(G36=" ",ISBLANK(G36)),"",Unit)</f>
        <v>#N/A</v>
      </c>
      <c r="F36" s="81" t="e">
        <f>+E36</f>
        <v>#N/A</v>
      </c>
      <c r="G36" s="73" t="e">
        <v>#N/A</v>
      </c>
      <c r="H36" s="105">
        <f>+G13+G11</f>
        <v>0</v>
      </c>
    </row>
    <row r="37" spans="1:8" ht="18" customHeight="1" x14ac:dyDescent="0.25">
      <c r="A37" s="4"/>
      <c r="B37" s="4"/>
      <c r="C37" s="17"/>
      <c r="D37" s="4" t="e">
        <f>IF(OR(G37=" ",ISBLANK(G37)),"",VLOOKUP(G37,Expenses,1+InsideDept))</f>
        <v>#N/A</v>
      </c>
      <c r="E37" s="4" t="e">
        <f>IF(OR(G37=" ",ISBLANK(G37)),"",Unit)</f>
        <v>#N/A</v>
      </c>
      <c r="F37" s="81" t="e">
        <f>+E37</f>
        <v>#N/A</v>
      </c>
      <c r="G37" s="73" t="e">
        <v>#N/A</v>
      </c>
      <c r="H37" s="41" t="e">
        <f>#REF!+#REF!+#REF!+#REF!+#REF!+G10+G12</f>
        <v>#REF!</v>
      </c>
    </row>
    <row r="38" spans="1:8" ht="18" customHeight="1" x14ac:dyDescent="0.25">
      <c r="A38" s="75" t="s">
        <v>40</v>
      </c>
      <c r="B38" s="76" t="s">
        <v>0</v>
      </c>
      <c r="C38" s="17"/>
      <c r="D38" s="4" t="e">
        <f>IF(OR(G38=" ",ISBLANK(G38)),"",VLOOKUP(G38,Expenses,1+InsideDept))</f>
        <v>#N/A</v>
      </c>
      <c r="E38" s="4" t="e">
        <f>IF(OR(G38=" ",ISBLANK(G38)),"",Unit)</f>
        <v>#N/A</v>
      </c>
      <c r="F38" s="81" t="e">
        <f>+E38</f>
        <v>#N/A</v>
      </c>
      <c r="G38" s="73" t="e">
        <v>#N/A</v>
      </c>
      <c r="H38" s="41" t="e">
        <f>#REF!</f>
        <v>#REF!</v>
      </c>
    </row>
    <row r="39" spans="1:8" ht="18" customHeight="1" x14ac:dyDescent="0.25">
      <c r="A39" s="4"/>
      <c r="B39" s="4"/>
      <c r="C39" s="17"/>
      <c r="D39" s="4" t="e">
        <f>IF(OR(G39=" ",ISBLANK(G39)),"",VLOOKUP(G39,Expenses,1+InsideDept))</f>
        <v>#N/A</v>
      </c>
      <c r="E39" s="4" t="e">
        <f>IF(OR(G39=" ",ISBLANK(G39)),"",Unit)</f>
        <v>#N/A</v>
      </c>
      <c r="F39" s="81" t="e">
        <f>+E39</f>
        <v>#N/A</v>
      </c>
      <c r="G39" s="73" t="e">
        <v>#N/A</v>
      </c>
      <c r="H39" s="41"/>
    </row>
    <row r="40" spans="1:8" ht="18" customHeight="1" x14ac:dyDescent="0.25">
      <c r="A40" s="4"/>
      <c r="B40" s="4"/>
      <c r="C40" s="17"/>
      <c r="D40" s="4" t="e">
        <f>IF(OR(G40=" ",ISBLANK(G40)),"",VLOOKUP(G40,Expenses,1+InsideDept))</f>
        <v>#N/A</v>
      </c>
      <c r="E40" s="4" t="e">
        <f>IF(OR(G40=" ",ISBLANK(G40)),"",Unit)</f>
        <v>#N/A</v>
      </c>
      <c r="F40" s="81" t="e">
        <f>+E40</f>
        <v>#N/A</v>
      </c>
      <c r="G40" s="73" t="e">
        <v>#N/A</v>
      </c>
      <c r="H40" s="41"/>
    </row>
    <row r="41" spans="1:8" ht="18" customHeight="1" x14ac:dyDescent="0.25">
      <c r="A41" s="82" t="e">
        <f>IF(H36+H37+H38+H39+H40=H33,"","*** Warning - this expense report will not be paid until the Other Expense allocation is in balance. ***")</f>
        <v>#REF!</v>
      </c>
      <c r="B41" s="4"/>
      <c r="C41" s="17"/>
      <c r="D41" s="4"/>
      <c r="E41" s="4"/>
      <c r="F41" s="17"/>
      <c r="G41" s="17"/>
      <c r="H41" s="146" t="e">
        <f>SUM(H36:H40)</f>
        <v>#REF!</v>
      </c>
    </row>
    <row r="42" spans="1:8" x14ac:dyDescent="0.2">
      <c r="A42" s="4"/>
      <c r="B42" s="4"/>
      <c r="C42" s="17"/>
      <c r="D42" s="4"/>
      <c r="E42" s="4"/>
      <c r="F42" s="17"/>
      <c r="G42" s="17"/>
      <c r="H42" s="17"/>
    </row>
    <row r="43" spans="1:8" x14ac:dyDescent="0.2">
      <c r="A43" s="4"/>
      <c r="B43" s="4"/>
      <c r="C43" s="17"/>
      <c r="D43" s="17"/>
      <c r="E43" s="17"/>
      <c r="F43" s="17"/>
      <c r="G43" s="17"/>
      <c r="H43" s="17"/>
    </row>
    <row r="44" spans="1:8" x14ac:dyDescent="0.2">
      <c r="A44" s="4"/>
      <c r="B44" s="4"/>
      <c r="C44" s="17"/>
      <c r="D44" s="17"/>
      <c r="E44" s="17"/>
      <c r="F44" s="17"/>
      <c r="G44" s="17"/>
      <c r="H44" s="17" t="e">
        <f>H33-H41</f>
        <v>#REF!</v>
      </c>
    </row>
    <row r="45" spans="1:8" x14ac:dyDescent="0.2">
      <c r="A45" s="4"/>
      <c r="B45" s="4"/>
      <c r="C45" s="17"/>
      <c r="D45" s="17"/>
      <c r="E45" s="17"/>
      <c r="F45" s="17"/>
      <c r="G45" s="17"/>
      <c r="H45" s="17"/>
    </row>
    <row r="46" spans="1:8" x14ac:dyDescent="0.2">
      <c r="A46" s="4"/>
      <c r="B46" s="4"/>
      <c r="C46" s="17"/>
      <c r="D46" s="17"/>
      <c r="E46" s="17"/>
      <c r="F46" s="17"/>
      <c r="G46" s="17"/>
      <c r="H46" s="17"/>
    </row>
    <row r="47" spans="1:8" x14ac:dyDescent="0.2">
      <c r="A47" s="4"/>
      <c r="B47" s="4"/>
      <c r="C47" s="4"/>
      <c r="D47" s="17"/>
      <c r="E47" s="17"/>
      <c r="F47" s="17"/>
      <c r="G47" s="17"/>
      <c r="H47" s="17"/>
    </row>
    <row r="48" spans="1:8" x14ac:dyDescent="0.2">
      <c r="A48" s="4"/>
      <c r="B48" s="4"/>
      <c r="C48" s="17"/>
      <c r="D48" s="17"/>
      <c r="E48" s="17"/>
      <c r="F48" s="17"/>
      <c r="G48" s="17"/>
      <c r="H48" s="17"/>
    </row>
    <row r="49" spans="1:8" x14ac:dyDescent="0.2">
      <c r="A49" s="4"/>
      <c r="B49" s="4"/>
      <c r="C49" s="17"/>
      <c r="D49" s="17"/>
      <c r="E49" s="17"/>
      <c r="F49" s="17"/>
      <c r="G49" s="17"/>
      <c r="H49" s="17"/>
    </row>
    <row r="50" spans="1:8" x14ac:dyDescent="0.2">
      <c r="A50" s="4"/>
      <c r="B50" s="4"/>
      <c r="C50" s="17"/>
      <c r="D50" s="17"/>
      <c r="E50" s="17"/>
      <c r="F50" s="17"/>
      <c r="G50" s="17"/>
      <c r="H50" s="17"/>
    </row>
    <row r="51" spans="1:8" x14ac:dyDescent="0.2">
      <c r="A51" s="4"/>
      <c r="B51" s="4"/>
      <c r="C51" s="17"/>
      <c r="D51" s="17"/>
      <c r="E51" s="17"/>
      <c r="F51" s="17"/>
      <c r="G51" s="17"/>
      <c r="H51" s="17"/>
    </row>
    <row r="52" spans="1:8" x14ac:dyDescent="0.2">
      <c r="A52" s="4"/>
      <c r="B52" s="4"/>
      <c r="C52" s="17"/>
      <c r="D52" s="17"/>
      <c r="E52" s="17"/>
      <c r="F52" s="17"/>
      <c r="G52" s="17"/>
      <c r="H52" s="17"/>
    </row>
    <row r="53" spans="1:8" x14ac:dyDescent="0.2">
      <c r="A53" s="4"/>
      <c r="B53" s="4"/>
      <c r="C53" s="17"/>
      <c r="D53" s="17"/>
      <c r="E53" s="17"/>
      <c r="F53" s="17"/>
      <c r="G53" s="17"/>
      <c r="H53" s="17"/>
    </row>
    <row r="54" spans="1:8" x14ac:dyDescent="0.2">
      <c r="A54" s="4"/>
      <c r="B54" s="4"/>
      <c r="C54" s="17"/>
      <c r="D54" s="17"/>
      <c r="E54" s="17"/>
      <c r="F54" s="17"/>
      <c r="G54" s="17"/>
      <c r="H54" s="17"/>
    </row>
    <row r="55" spans="1:8" x14ac:dyDescent="0.2">
      <c r="A55" s="4"/>
      <c r="B55" s="4"/>
      <c r="C55" s="17"/>
      <c r="D55" s="17"/>
      <c r="E55" s="17"/>
      <c r="F55" s="17"/>
      <c r="G55" s="17"/>
      <c r="H55" s="17"/>
    </row>
    <row r="56" spans="1:8" x14ac:dyDescent="0.2">
      <c r="A56" s="4"/>
      <c r="B56" s="4"/>
      <c r="C56" s="17"/>
      <c r="D56" s="17"/>
      <c r="E56" s="17"/>
      <c r="F56" s="17"/>
      <c r="G56" s="17"/>
      <c r="H56" s="17"/>
    </row>
    <row r="57" spans="1:8" x14ac:dyDescent="0.2">
      <c r="A57" s="4"/>
      <c r="B57" s="4"/>
      <c r="C57" s="17"/>
      <c r="D57" s="17"/>
      <c r="E57" s="17"/>
      <c r="F57" s="17"/>
      <c r="G57" s="17"/>
      <c r="H57" s="17"/>
    </row>
    <row r="58" spans="1:8" x14ac:dyDescent="0.2">
      <c r="A58" s="4"/>
      <c r="B58" s="4"/>
      <c r="C58" s="17"/>
      <c r="D58" s="17"/>
      <c r="E58" s="17"/>
      <c r="F58" s="17"/>
      <c r="G58" s="17"/>
      <c r="H58" s="17"/>
    </row>
    <row r="59" spans="1:8" x14ac:dyDescent="0.2">
      <c r="A59" s="4"/>
      <c r="B59" s="4"/>
      <c r="C59" s="17"/>
      <c r="D59" s="17"/>
      <c r="E59" s="17"/>
      <c r="F59" s="17"/>
      <c r="G59" s="17"/>
      <c r="H59" s="17"/>
    </row>
    <row r="60" spans="1:8" x14ac:dyDescent="0.2">
      <c r="A60" s="4"/>
      <c r="B60" s="4"/>
      <c r="C60" s="17"/>
      <c r="D60" s="17"/>
      <c r="E60" s="17"/>
      <c r="F60" s="17"/>
      <c r="G60" s="17"/>
      <c r="H60" s="17"/>
    </row>
    <row r="61" spans="1:8" x14ac:dyDescent="0.2">
      <c r="A61" s="4"/>
      <c r="B61" s="4"/>
      <c r="C61" s="17"/>
      <c r="D61" s="17"/>
      <c r="E61" s="17"/>
      <c r="F61" s="17"/>
      <c r="G61" s="17"/>
      <c r="H61" s="17"/>
    </row>
    <row r="62" spans="1:8" x14ac:dyDescent="0.2">
      <c r="A62" s="4"/>
      <c r="B62" s="4"/>
      <c r="C62" s="17"/>
      <c r="D62" s="17"/>
      <c r="E62" s="17"/>
      <c r="F62" s="17"/>
      <c r="G62" s="17"/>
      <c r="H62" s="17"/>
    </row>
    <row r="63" spans="1:8" x14ac:dyDescent="0.2">
      <c r="A63" s="4"/>
      <c r="B63" s="4"/>
      <c r="C63" s="17"/>
      <c r="D63" s="17"/>
      <c r="E63" s="17"/>
      <c r="F63" s="17"/>
      <c r="G63" s="17"/>
      <c r="H63" s="17"/>
    </row>
    <row r="64" spans="1:8" x14ac:dyDescent="0.2">
      <c r="A64" s="4"/>
      <c r="B64" s="4"/>
      <c r="C64" s="17"/>
      <c r="D64" s="17"/>
      <c r="E64" s="17"/>
      <c r="F64" s="17"/>
      <c r="G64" s="17"/>
      <c r="H64" s="17"/>
    </row>
    <row r="65" spans="1:8" x14ac:dyDescent="0.2">
      <c r="A65" s="4"/>
      <c r="B65" s="4"/>
      <c r="C65" s="17"/>
      <c r="D65" s="17"/>
      <c r="E65" s="17"/>
      <c r="F65" s="17"/>
      <c r="G65" s="17"/>
      <c r="H65" s="17"/>
    </row>
    <row r="66" spans="1:8" x14ac:dyDescent="0.2">
      <c r="A66" s="4"/>
      <c r="B66" s="4"/>
      <c r="C66" s="17"/>
      <c r="D66" s="17"/>
      <c r="E66" s="17"/>
      <c r="F66" s="17"/>
      <c r="G66" s="17"/>
      <c r="H66" s="17"/>
    </row>
    <row r="67" spans="1:8" x14ac:dyDescent="0.2">
      <c r="A67" s="4"/>
      <c r="B67" s="4"/>
      <c r="C67" s="17"/>
      <c r="D67" s="17"/>
      <c r="E67" s="17"/>
      <c r="F67" s="17"/>
      <c r="G67" s="17"/>
      <c r="H67" s="17"/>
    </row>
    <row r="68" spans="1:8" x14ac:dyDescent="0.2">
      <c r="A68" s="4"/>
      <c r="B68" s="4"/>
      <c r="C68" s="17"/>
      <c r="D68" s="17"/>
      <c r="E68" s="17"/>
      <c r="F68" s="17"/>
      <c r="G68" s="17"/>
      <c r="H68" s="17"/>
    </row>
    <row r="69" spans="1:8" x14ac:dyDescent="0.2">
      <c r="A69" s="4"/>
      <c r="B69" s="4"/>
      <c r="C69" s="17"/>
      <c r="D69" s="17"/>
      <c r="E69" s="17"/>
      <c r="F69" s="17"/>
      <c r="G69" s="17"/>
      <c r="H69" s="17"/>
    </row>
    <row r="70" spans="1:8" x14ac:dyDescent="0.2">
      <c r="A70" s="4"/>
      <c r="B70" s="4"/>
      <c r="C70" s="17"/>
      <c r="D70" s="17"/>
      <c r="E70" s="17"/>
      <c r="F70" s="17"/>
      <c r="G70" s="17"/>
      <c r="H70" s="17"/>
    </row>
    <row r="71" spans="1:8" x14ac:dyDescent="0.2">
      <c r="A71" s="4"/>
      <c r="B71" s="4"/>
      <c r="C71" s="17"/>
      <c r="D71" s="17"/>
      <c r="E71" s="17"/>
      <c r="F71" s="17"/>
      <c r="G71" s="17"/>
      <c r="H71" s="17"/>
    </row>
    <row r="72" spans="1:8" x14ac:dyDescent="0.2">
      <c r="A72" s="4"/>
      <c r="B72" s="4"/>
      <c r="C72" s="17"/>
      <c r="D72" s="17"/>
      <c r="E72" s="17"/>
      <c r="F72" s="17"/>
      <c r="G72" s="17"/>
      <c r="H72" s="17"/>
    </row>
    <row r="73" spans="1:8" x14ac:dyDescent="0.2">
      <c r="A73" s="4"/>
      <c r="B73" s="4"/>
      <c r="C73" s="17"/>
      <c r="D73" s="17"/>
      <c r="E73" s="17"/>
      <c r="F73" s="17"/>
      <c r="G73" s="17"/>
      <c r="H73" s="17"/>
    </row>
    <row r="74" spans="1:8" x14ac:dyDescent="0.2">
      <c r="A74" s="4"/>
      <c r="B74" s="4"/>
      <c r="C74" s="17"/>
      <c r="D74" s="17"/>
      <c r="E74" s="17"/>
      <c r="F74" s="17"/>
      <c r="G74" s="17"/>
      <c r="H74" s="17"/>
    </row>
    <row r="75" spans="1:8" x14ac:dyDescent="0.2">
      <c r="A75" s="4"/>
      <c r="B75" s="4"/>
      <c r="C75" s="17"/>
      <c r="D75" s="17"/>
      <c r="E75" s="17"/>
      <c r="F75" s="17"/>
      <c r="G75" s="17"/>
      <c r="H75" s="17"/>
    </row>
    <row r="76" spans="1:8" x14ac:dyDescent="0.2">
      <c r="A76" s="4"/>
      <c r="B76" s="4"/>
      <c r="C76" s="17"/>
      <c r="D76" s="17"/>
      <c r="E76" s="17"/>
      <c r="F76" s="17"/>
      <c r="G76" s="17"/>
      <c r="H76" s="17"/>
    </row>
    <row r="77" spans="1:8" x14ac:dyDescent="0.2">
      <c r="A77" s="4"/>
      <c r="B77" s="4"/>
      <c r="C77" s="17"/>
      <c r="D77" s="17"/>
      <c r="E77" s="17"/>
      <c r="F77" s="17"/>
      <c r="G77" s="17"/>
      <c r="H77" s="17"/>
    </row>
    <row r="78" spans="1:8" x14ac:dyDescent="0.2">
      <c r="A78" s="4"/>
      <c r="B78" s="4"/>
      <c r="C78" s="17"/>
      <c r="D78" s="17"/>
      <c r="E78" s="17"/>
      <c r="F78" s="17"/>
      <c r="G78" s="17"/>
      <c r="H78" s="17"/>
    </row>
    <row r="79" spans="1:8" x14ac:dyDescent="0.2">
      <c r="A79" s="4"/>
      <c r="B79" s="4"/>
      <c r="C79" s="17"/>
      <c r="D79" s="17"/>
      <c r="E79" s="17"/>
      <c r="F79" s="17"/>
      <c r="G79" s="17"/>
      <c r="H79" s="17"/>
    </row>
  </sheetData>
  <sheetProtection selectLockedCells="1"/>
  <printOptions horizontalCentered="1"/>
  <pageMargins left="0" right="0" top="0" bottom="0" header="0.5" footer="0.5"/>
  <pageSetup scale="68" fitToHeight="0" orientation="portrait" r:id="rId1"/>
  <headerFooter alignWithMargins="0"/>
  <drawing r:id="rId2"/>
  <legacyDrawing r:id="rId3"/>
  <controls>
    <mc:AlternateContent xmlns:mc="http://schemas.openxmlformats.org/markup-compatibility/2006">
      <mc:Choice Requires="x14">
        <control shapeId="6145" r:id="rId4" name="Department">
          <controlPr locked="0" defaultSize="0" autoLine="0" autoPict="0" linkedCell="Unit" listFillRange="Depts" r:id="rId5">
            <anchor moveWithCells="1">
              <from>
                <xdr:col>1</xdr:col>
                <xdr:colOff>142875</xdr:colOff>
                <xdr:row>5</xdr:row>
                <xdr:rowOff>28575</xdr:rowOff>
              </from>
              <to>
                <xdr:col>1</xdr:col>
                <xdr:colOff>2276475</xdr:colOff>
                <xdr:row>6</xdr:row>
                <xdr:rowOff>19050</xdr:rowOff>
              </to>
            </anchor>
          </controlPr>
        </control>
      </mc:Choice>
      <mc:Fallback>
        <control shapeId="6145" r:id="rId4" name="Department"/>
      </mc:Fallback>
    </mc:AlternateContent>
    <mc:AlternateContent xmlns:mc="http://schemas.openxmlformats.org/markup-compatibility/2006">
      <mc:Choice Requires="x14">
        <control shapeId="6146" r:id="rId6" name="ComboBox1">
          <controlPr locked="0" defaultSize="0" autoLine="0" autoPict="0" linkedCell="G36" listFillRange="Expenses" r:id="rId7">
            <anchor moveWithCells="1" sizeWithCells="1">
              <from>
                <xdr:col>3</xdr:col>
                <xdr:colOff>0</xdr:colOff>
                <xdr:row>35</xdr:row>
                <xdr:rowOff>9525</xdr:rowOff>
              </from>
              <to>
                <xdr:col>5</xdr:col>
                <xdr:colOff>95250</xdr:colOff>
                <xdr:row>36</xdr:row>
                <xdr:rowOff>9525</xdr:rowOff>
              </to>
            </anchor>
          </controlPr>
        </control>
      </mc:Choice>
      <mc:Fallback>
        <control shapeId="6146" r:id="rId6" name="ComboBox1"/>
      </mc:Fallback>
    </mc:AlternateContent>
    <mc:AlternateContent xmlns:mc="http://schemas.openxmlformats.org/markup-compatibility/2006">
      <mc:Choice Requires="x14">
        <control shapeId="6147" r:id="rId8" name="ComboBox2">
          <controlPr locked="0" defaultSize="0" autoLine="0" autoPict="0" linkedCell="G37" listFillRange="Expenses" r:id="rId7">
            <anchor moveWithCells="1" sizeWithCells="1">
              <from>
                <xdr:col>3</xdr:col>
                <xdr:colOff>0</xdr:colOff>
                <xdr:row>36</xdr:row>
                <xdr:rowOff>9525</xdr:rowOff>
              </from>
              <to>
                <xdr:col>5</xdr:col>
                <xdr:colOff>95250</xdr:colOff>
                <xdr:row>37</xdr:row>
                <xdr:rowOff>9525</xdr:rowOff>
              </to>
            </anchor>
          </controlPr>
        </control>
      </mc:Choice>
      <mc:Fallback>
        <control shapeId="6147" r:id="rId8" name="ComboBox2"/>
      </mc:Fallback>
    </mc:AlternateContent>
    <mc:AlternateContent xmlns:mc="http://schemas.openxmlformats.org/markup-compatibility/2006">
      <mc:Choice Requires="x14">
        <control shapeId="6148" r:id="rId9" name="ComboBox3">
          <controlPr locked="0" defaultSize="0" autoLine="0" autoPict="0" linkedCell="G38" listFillRange="Expenses" r:id="rId7">
            <anchor moveWithCells="1" sizeWithCells="1">
              <from>
                <xdr:col>3</xdr:col>
                <xdr:colOff>0</xdr:colOff>
                <xdr:row>37</xdr:row>
                <xdr:rowOff>9525</xdr:rowOff>
              </from>
              <to>
                <xdr:col>5</xdr:col>
                <xdr:colOff>95250</xdr:colOff>
                <xdr:row>38</xdr:row>
                <xdr:rowOff>9525</xdr:rowOff>
              </to>
            </anchor>
          </controlPr>
        </control>
      </mc:Choice>
      <mc:Fallback>
        <control shapeId="6148" r:id="rId9" name="ComboBox3"/>
      </mc:Fallback>
    </mc:AlternateContent>
    <mc:AlternateContent xmlns:mc="http://schemas.openxmlformats.org/markup-compatibility/2006">
      <mc:Choice Requires="x14">
        <control shapeId="6149" r:id="rId10" name="ComboBox4">
          <controlPr locked="0" defaultSize="0" autoLine="0" autoPict="0" linkedCell="G39" listFillRange="Expenses" r:id="rId7">
            <anchor moveWithCells="1" sizeWithCells="1">
              <from>
                <xdr:col>3</xdr:col>
                <xdr:colOff>0</xdr:colOff>
                <xdr:row>38</xdr:row>
                <xdr:rowOff>9525</xdr:rowOff>
              </from>
              <to>
                <xdr:col>5</xdr:col>
                <xdr:colOff>95250</xdr:colOff>
                <xdr:row>39</xdr:row>
                <xdr:rowOff>9525</xdr:rowOff>
              </to>
            </anchor>
          </controlPr>
        </control>
      </mc:Choice>
      <mc:Fallback>
        <control shapeId="6149" r:id="rId10" name="ComboBox4"/>
      </mc:Fallback>
    </mc:AlternateContent>
    <mc:AlternateContent xmlns:mc="http://schemas.openxmlformats.org/markup-compatibility/2006">
      <mc:Choice Requires="x14">
        <control shapeId="6150" r:id="rId11" name="ComboBox5">
          <controlPr locked="0" defaultSize="0" autoLine="0" autoPict="0" linkedCell="G40" listFillRange="Expenses" r:id="rId12">
            <anchor moveWithCells="1" sizeWithCells="1">
              <from>
                <xdr:col>3</xdr:col>
                <xdr:colOff>0</xdr:colOff>
                <xdr:row>39</xdr:row>
                <xdr:rowOff>9525</xdr:rowOff>
              </from>
              <to>
                <xdr:col>5</xdr:col>
                <xdr:colOff>95250</xdr:colOff>
                <xdr:row>40</xdr:row>
                <xdr:rowOff>0</xdr:rowOff>
              </to>
            </anchor>
          </controlPr>
        </control>
      </mc:Choice>
      <mc:Fallback>
        <control shapeId="6150" r:id="rId11" name="ComboBox5"/>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7"/>
  <sheetViews>
    <sheetView workbookViewId="0">
      <selection sqref="A1:K1"/>
    </sheetView>
  </sheetViews>
  <sheetFormatPr defaultColWidth="9.140625" defaultRowHeight="12.75" x14ac:dyDescent="0.2"/>
  <cols>
    <col min="1" max="1" width="2.140625" style="119" customWidth="1"/>
    <col min="2" max="8" width="9.140625" style="119"/>
    <col min="9" max="9" width="6.7109375" style="119" customWidth="1"/>
    <col min="10" max="16384" width="9.140625" style="119"/>
  </cols>
  <sheetData>
    <row r="1" spans="1:11" s="133" customFormat="1" ht="15.75" x14ac:dyDescent="0.25">
      <c r="A1" s="193" t="s">
        <v>130</v>
      </c>
      <c r="B1" s="193"/>
      <c r="C1" s="193"/>
      <c r="D1" s="193"/>
      <c r="E1" s="193"/>
      <c r="F1" s="193"/>
      <c r="G1" s="193"/>
      <c r="H1" s="193"/>
      <c r="I1" s="193"/>
      <c r="J1" s="193"/>
      <c r="K1" s="193"/>
    </row>
    <row r="2" spans="1:11" s="133" customFormat="1" ht="15.75" x14ac:dyDescent="0.25">
      <c r="A2" s="193" t="s">
        <v>131</v>
      </c>
      <c r="B2" s="193"/>
      <c r="C2" s="193"/>
      <c r="D2" s="193"/>
      <c r="E2" s="193"/>
      <c r="F2" s="193"/>
      <c r="G2" s="193"/>
      <c r="H2" s="193"/>
      <c r="I2" s="193"/>
      <c r="J2" s="193"/>
      <c r="K2" s="193"/>
    </row>
    <row r="3" spans="1:11" s="133" customFormat="1" ht="15.75" x14ac:dyDescent="0.25">
      <c r="A3" s="193"/>
      <c r="B3" s="193"/>
      <c r="C3" s="193"/>
      <c r="D3" s="193"/>
      <c r="E3" s="193"/>
      <c r="F3" s="193"/>
      <c r="G3" s="193"/>
      <c r="H3" s="193"/>
      <c r="I3" s="193"/>
      <c r="J3" s="193"/>
      <c r="K3" s="193"/>
    </row>
    <row r="4" spans="1:11" s="133" customFormat="1" ht="15.75" x14ac:dyDescent="0.25">
      <c r="A4" s="193"/>
      <c r="B4" s="193"/>
      <c r="C4" s="193"/>
      <c r="D4" s="193"/>
      <c r="E4" s="193"/>
      <c r="F4" s="193"/>
      <c r="G4" s="193"/>
      <c r="H4" s="193"/>
      <c r="I4" s="193"/>
      <c r="J4" s="193"/>
      <c r="K4" s="193"/>
    </row>
    <row r="5" spans="1:11" ht="12.75" customHeight="1" x14ac:dyDescent="0.2">
      <c r="A5" s="193"/>
      <c r="B5" s="193"/>
      <c r="C5" s="193"/>
      <c r="D5" s="193"/>
      <c r="E5" s="193"/>
      <c r="F5" s="193"/>
      <c r="G5" s="193"/>
      <c r="H5" s="193"/>
      <c r="I5" s="193"/>
      <c r="J5" s="193"/>
      <c r="K5" s="193"/>
    </row>
    <row r="6" spans="1:11" ht="25.5" customHeight="1" x14ac:dyDescent="0.2">
      <c r="A6" s="134" t="s">
        <v>132</v>
      </c>
      <c r="B6" s="194"/>
      <c r="C6" s="194"/>
      <c r="D6" s="194"/>
      <c r="E6" s="194"/>
      <c r="F6" s="194"/>
      <c r="G6" s="192" t="s">
        <v>133</v>
      </c>
      <c r="H6" s="192"/>
      <c r="I6" s="192"/>
      <c r="J6" s="192"/>
      <c r="K6" s="192"/>
    </row>
    <row r="7" spans="1:11" ht="21.75" customHeight="1" x14ac:dyDescent="0.2">
      <c r="A7" s="190" t="s">
        <v>134</v>
      </c>
      <c r="B7" s="190"/>
      <c r="C7" s="190"/>
      <c r="D7" s="190"/>
      <c r="E7" s="190"/>
      <c r="F7" s="190"/>
      <c r="G7" s="191" t="s">
        <v>135</v>
      </c>
      <c r="H7" s="191"/>
      <c r="I7" s="191"/>
      <c r="J7" s="192"/>
      <c r="K7" s="192"/>
    </row>
    <row r="8" spans="1:11" x14ac:dyDescent="0.2">
      <c r="A8" s="177"/>
      <c r="B8" s="177"/>
      <c r="C8" s="177"/>
      <c r="D8" s="177"/>
      <c r="E8" s="177"/>
      <c r="F8" s="177"/>
      <c r="G8" s="177"/>
      <c r="H8" s="177"/>
      <c r="I8" s="177"/>
      <c r="J8" s="177"/>
      <c r="K8" s="177"/>
    </row>
    <row r="9" spans="1:11" x14ac:dyDescent="0.2">
      <c r="A9" s="177"/>
      <c r="B9" s="177"/>
      <c r="C9" s="177"/>
      <c r="D9" s="177"/>
      <c r="E9" s="177"/>
      <c r="F9" s="177"/>
      <c r="G9" s="177"/>
      <c r="H9" s="177"/>
      <c r="I9" s="177"/>
      <c r="J9" s="177"/>
      <c r="K9" s="177"/>
    </row>
    <row r="10" spans="1:11" x14ac:dyDescent="0.2">
      <c r="A10" s="177"/>
      <c r="B10" s="177"/>
      <c r="C10" s="177"/>
      <c r="D10" s="177"/>
      <c r="E10" s="177"/>
      <c r="F10" s="177"/>
      <c r="G10" s="177"/>
      <c r="H10" s="177"/>
      <c r="I10" s="177"/>
      <c r="J10" s="177"/>
      <c r="K10" s="177"/>
    </row>
    <row r="11" spans="1:11" x14ac:dyDescent="0.2">
      <c r="A11" s="177"/>
      <c r="B11" s="177"/>
      <c r="C11" s="177"/>
      <c r="D11" s="177"/>
      <c r="E11" s="177"/>
      <c r="F11" s="177"/>
      <c r="G11" s="177"/>
      <c r="H11" s="177"/>
      <c r="I11" s="177"/>
      <c r="J11" s="177"/>
      <c r="K11" s="177"/>
    </row>
    <row r="12" spans="1:11" ht="13.5" thickBot="1" x14ac:dyDescent="0.25">
      <c r="A12" s="182"/>
      <c r="B12" s="182"/>
      <c r="C12" s="182"/>
      <c r="D12" s="182"/>
      <c r="E12" s="182"/>
      <c r="F12" s="182"/>
      <c r="G12" s="182"/>
      <c r="H12" s="182"/>
      <c r="I12" s="182"/>
      <c r="J12" s="182"/>
      <c r="K12" s="182"/>
    </row>
    <row r="13" spans="1:11" ht="14.25" thickTop="1" thickBot="1" x14ac:dyDescent="0.25">
      <c r="A13" s="183" t="s">
        <v>0</v>
      </c>
      <c r="B13" s="183"/>
      <c r="C13" s="184" t="s">
        <v>136</v>
      </c>
      <c r="D13" s="185"/>
      <c r="E13" s="185"/>
      <c r="F13" s="185"/>
      <c r="G13" s="185"/>
      <c r="H13" s="185"/>
      <c r="I13" s="186"/>
      <c r="J13" s="187" t="s">
        <v>15</v>
      </c>
      <c r="K13" s="187"/>
    </row>
    <row r="14" spans="1:11" ht="18" customHeight="1" thickTop="1" x14ac:dyDescent="0.2">
      <c r="A14" s="188">
        <v>36161</v>
      </c>
      <c r="B14" s="181"/>
      <c r="C14" s="189" t="s">
        <v>137</v>
      </c>
      <c r="D14" s="189"/>
      <c r="E14" s="189"/>
      <c r="F14" s="189"/>
      <c r="G14" s="189"/>
      <c r="H14" s="189"/>
      <c r="I14" s="189"/>
      <c r="J14" s="176">
        <v>12</v>
      </c>
      <c r="K14" s="176"/>
    </row>
    <row r="15" spans="1:11" ht="39.950000000000003" customHeight="1" x14ac:dyDescent="0.2">
      <c r="A15" s="181"/>
      <c r="B15" s="181"/>
      <c r="C15" s="181"/>
      <c r="D15" s="181"/>
      <c r="E15" s="181"/>
      <c r="F15" s="181"/>
      <c r="G15" s="181"/>
      <c r="H15" s="181"/>
      <c r="I15" s="181"/>
      <c r="J15" s="176"/>
      <c r="K15" s="176"/>
    </row>
    <row r="16" spans="1:11" ht="39.950000000000003" customHeight="1" x14ac:dyDescent="0.2">
      <c r="A16" s="181"/>
      <c r="B16" s="181"/>
      <c r="C16" s="181"/>
      <c r="D16" s="181"/>
      <c r="E16" s="181"/>
      <c r="F16" s="181"/>
      <c r="G16" s="181"/>
      <c r="H16" s="181"/>
      <c r="I16" s="181"/>
      <c r="J16" s="176"/>
      <c r="K16" s="176"/>
    </row>
    <row r="17" spans="1:11" ht="39.950000000000003" customHeight="1" x14ac:dyDescent="0.2">
      <c r="A17" s="181"/>
      <c r="B17" s="181"/>
      <c r="C17" s="181"/>
      <c r="D17" s="181"/>
      <c r="E17" s="181"/>
      <c r="F17" s="181"/>
      <c r="G17" s="181"/>
      <c r="H17" s="181"/>
      <c r="I17" s="181"/>
      <c r="J17" s="176"/>
      <c r="K17" s="176"/>
    </row>
    <row r="18" spans="1:11" ht="39.950000000000003" customHeight="1" x14ac:dyDescent="0.2">
      <c r="A18" s="181"/>
      <c r="B18" s="181"/>
      <c r="C18" s="181"/>
      <c r="D18" s="181"/>
      <c r="E18" s="181"/>
      <c r="F18" s="181"/>
      <c r="G18" s="181"/>
      <c r="H18" s="181"/>
      <c r="I18" s="181"/>
      <c r="J18" s="176"/>
      <c r="K18" s="176"/>
    </row>
    <row r="19" spans="1:11" ht="39.950000000000003" customHeight="1" x14ac:dyDescent="0.2">
      <c r="A19" s="181"/>
      <c r="B19" s="181"/>
      <c r="C19" s="181"/>
      <c r="D19" s="181"/>
      <c r="E19" s="181"/>
      <c r="F19" s="181"/>
      <c r="G19" s="181"/>
      <c r="H19" s="181"/>
      <c r="I19" s="181"/>
      <c r="J19" s="176"/>
      <c r="K19" s="176"/>
    </row>
    <row r="20" spans="1:11" ht="39.950000000000003" customHeight="1" x14ac:dyDescent="0.2">
      <c r="A20" s="181"/>
      <c r="B20" s="181"/>
      <c r="C20" s="181"/>
      <c r="D20" s="181"/>
      <c r="E20" s="181"/>
      <c r="F20" s="181"/>
      <c r="G20" s="181"/>
      <c r="H20" s="181"/>
      <c r="I20" s="181"/>
      <c r="J20" s="176"/>
      <c r="K20" s="176"/>
    </row>
    <row r="21" spans="1:11" ht="39.950000000000003" customHeight="1" x14ac:dyDescent="0.2">
      <c r="A21" s="181"/>
      <c r="B21" s="181"/>
      <c r="C21" s="181"/>
      <c r="D21" s="181"/>
      <c r="E21" s="181"/>
      <c r="F21" s="181"/>
      <c r="G21" s="181"/>
      <c r="H21" s="181"/>
      <c r="I21" s="181"/>
      <c r="J21" s="176"/>
      <c r="K21" s="176"/>
    </row>
    <row r="22" spans="1:11" ht="39.950000000000003" customHeight="1" x14ac:dyDescent="0.2">
      <c r="A22" s="181"/>
      <c r="B22" s="181"/>
      <c r="C22" s="181"/>
      <c r="D22" s="181"/>
      <c r="E22" s="181"/>
      <c r="F22" s="181"/>
      <c r="G22" s="181"/>
      <c r="H22" s="181"/>
      <c r="I22" s="181"/>
      <c r="J22" s="176"/>
      <c r="K22" s="176"/>
    </row>
    <row r="23" spans="1:11" ht="27.75" customHeight="1" x14ac:dyDescent="0.2">
      <c r="A23" s="175" t="s">
        <v>1</v>
      </c>
      <c r="B23" s="175"/>
      <c r="C23" s="175"/>
      <c r="D23" s="175"/>
      <c r="E23" s="175"/>
      <c r="F23" s="175"/>
      <c r="G23" s="175"/>
      <c r="H23" s="175"/>
      <c r="I23" s="175"/>
      <c r="J23" s="176"/>
      <c r="K23" s="176"/>
    </row>
    <row r="24" spans="1:11" ht="24.95" customHeight="1" x14ac:dyDescent="0.2">
      <c r="A24" s="177"/>
      <c r="B24" s="177"/>
      <c r="C24" s="177"/>
      <c r="D24" s="177"/>
      <c r="E24" s="177"/>
      <c r="F24" s="177"/>
      <c r="G24" s="177"/>
      <c r="H24" s="177"/>
      <c r="I24" s="177"/>
      <c r="J24" s="177"/>
      <c r="K24" s="177"/>
    </row>
    <row r="25" spans="1:11" ht="24.95" customHeight="1" x14ac:dyDescent="0.2">
      <c r="A25" s="178"/>
      <c r="B25" s="178"/>
      <c r="C25" s="178"/>
      <c r="D25" s="178"/>
      <c r="E25" s="178"/>
      <c r="F25" s="178"/>
      <c r="G25" s="178"/>
      <c r="H25" s="178"/>
      <c r="I25" s="178"/>
      <c r="J25" s="178"/>
      <c r="K25" s="178"/>
    </row>
    <row r="26" spans="1:11" ht="18.75" customHeight="1" x14ac:dyDescent="0.2">
      <c r="A26" s="179" t="s">
        <v>138</v>
      </c>
      <c r="B26" s="179"/>
      <c r="C26" s="179"/>
      <c r="D26" s="179"/>
      <c r="E26" s="179"/>
      <c r="F26" s="179"/>
      <c r="G26" s="179"/>
      <c r="H26" s="179"/>
      <c r="I26" s="180" t="s">
        <v>139</v>
      </c>
      <c r="J26" s="180"/>
      <c r="K26" s="180"/>
    </row>
    <row r="27" spans="1:11" ht="24.95" customHeight="1" x14ac:dyDescent="0.2"/>
  </sheetData>
  <mergeCells count="44">
    <mergeCell ref="A7:F7"/>
    <mergeCell ref="G7:I7"/>
    <mergeCell ref="J7:K7"/>
    <mergeCell ref="A1:K1"/>
    <mergeCell ref="A2:K2"/>
    <mergeCell ref="A3:K5"/>
    <mergeCell ref="B6:F6"/>
    <mergeCell ref="G6:K6"/>
    <mergeCell ref="A8:K12"/>
    <mergeCell ref="A13:B13"/>
    <mergeCell ref="C13:I13"/>
    <mergeCell ref="J13:K13"/>
    <mergeCell ref="A14:B14"/>
    <mergeCell ref="C14:I14"/>
    <mergeCell ref="J14:K14"/>
    <mergeCell ref="A15:B15"/>
    <mergeCell ref="C15:I15"/>
    <mergeCell ref="J15:K15"/>
    <mergeCell ref="A16:B16"/>
    <mergeCell ref="C16:I16"/>
    <mergeCell ref="J16:K16"/>
    <mergeCell ref="A17:B17"/>
    <mergeCell ref="C17:I17"/>
    <mergeCell ref="J17:K17"/>
    <mergeCell ref="A18:B18"/>
    <mergeCell ref="C18:I18"/>
    <mergeCell ref="J18:K18"/>
    <mergeCell ref="A19:B19"/>
    <mergeCell ref="C19:I19"/>
    <mergeCell ref="J19:K19"/>
    <mergeCell ref="A20:B20"/>
    <mergeCell ref="C20:I20"/>
    <mergeCell ref="J20:K20"/>
    <mergeCell ref="A21:B21"/>
    <mergeCell ref="C21:I21"/>
    <mergeCell ref="J21:K21"/>
    <mergeCell ref="A22:B22"/>
    <mergeCell ref="C22:I22"/>
    <mergeCell ref="J22:K22"/>
    <mergeCell ref="A23:I23"/>
    <mergeCell ref="J23:K23"/>
    <mergeCell ref="A24:K25"/>
    <mergeCell ref="A26:H26"/>
    <mergeCell ref="I26:K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E48"/>
  <sheetViews>
    <sheetView showGridLines="0" showRowColHeaders="0" showZeros="0" tabSelected="1" zoomScale="75" zoomScaleNormal="75" workbookViewId="0">
      <pane ySplit="7" topLeftCell="A27" activePane="bottomLeft" state="frozen"/>
      <selection activeCell="H51" sqref="H51"/>
      <selection pane="bottomLeft" activeCell="H36" sqref="H36"/>
    </sheetView>
  </sheetViews>
  <sheetFormatPr defaultColWidth="9.140625" defaultRowHeight="12.75" x14ac:dyDescent="0.2"/>
  <cols>
    <col min="1" max="1" width="13.28515625" style="2" customWidth="1"/>
    <col min="2" max="2" width="50.7109375" style="2" customWidth="1"/>
    <col min="3" max="3" width="20.7109375" style="7" customWidth="1"/>
    <col min="4" max="4" width="18.7109375" style="8" customWidth="1"/>
    <col min="5" max="5" width="18.7109375" style="7" customWidth="1"/>
    <col min="6" max="16384" width="9.140625" style="2"/>
  </cols>
  <sheetData>
    <row r="1" spans="1:5" x14ac:dyDescent="0.2">
      <c r="A1" s="9"/>
      <c r="B1" s="9"/>
      <c r="C1" s="166"/>
      <c r="D1" s="166"/>
      <c r="E1" s="166"/>
    </row>
    <row r="2" spans="1:5" ht="15.75" x14ac:dyDescent="0.25">
      <c r="C2" s="167"/>
      <c r="D2" s="167"/>
      <c r="E2" s="166"/>
    </row>
    <row r="3" spans="1:5" x14ac:dyDescent="0.2">
      <c r="C3" s="166"/>
      <c r="D3" s="166"/>
      <c r="E3" s="166"/>
    </row>
    <row r="4" spans="1:5" ht="15.75" x14ac:dyDescent="0.25">
      <c r="A4" s="6" t="s">
        <v>7</v>
      </c>
      <c r="B4" s="43">
        <f>name</f>
        <v>0</v>
      </c>
      <c r="C4" s="167" t="s">
        <v>17</v>
      </c>
      <c r="D4" s="168"/>
      <c r="E4" s="166"/>
    </row>
    <row r="5" spans="1:5" ht="15.75" x14ac:dyDescent="0.25">
      <c r="A5" s="6"/>
      <c r="B5" s="57"/>
      <c r="C5" s="167"/>
      <c r="D5" s="169"/>
      <c r="E5" s="166"/>
    </row>
    <row r="6" spans="1:5" ht="15.75" x14ac:dyDescent="0.25">
      <c r="A6" s="3"/>
      <c r="B6" s="3"/>
      <c r="C6" s="170" t="s">
        <v>221</v>
      </c>
      <c r="D6" s="170" t="s">
        <v>221</v>
      </c>
      <c r="E6" s="170" t="s">
        <v>1</v>
      </c>
    </row>
    <row r="7" spans="1:5" ht="15.75" x14ac:dyDescent="0.25">
      <c r="A7" s="5" t="s">
        <v>0</v>
      </c>
      <c r="B7" s="10" t="s">
        <v>14</v>
      </c>
      <c r="C7" s="170" t="s">
        <v>222</v>
      </c>
      <c r="D7" s="170" t="s">
        <v>223</v>
      </c>
      <c r="E7" s="170" t="s">
        <v>224</v>
      </c>
    </row>
    <row r="8" spans="1:5" ht="25.5" customHeight="1" x14ac:dyDescent="0.2">
      <c r="A8" s="49"/>
      <c r="B8" s="46"/>
      <c r="C8" s="171">
        <v>0</v>
      </c>
      <c r="D8" s="171">
        <v>0</v>
      </c>
      <c r="E8" s="173">
        <f t="shared" ref="E8:E38" si="0">D8-C8</f>
        <v>0</v>
      </c>
    </row>
    <row r="9" spans="1:5" ht="25.5" customHeight="1" x14ac:dyDescent="0.2">
      <c r="A9" s="49"/>
      <c r="B9" s="46"/>
      <c r="C9" s="171"/>
      <c r="D9" s="171"/>
      <c r="E9" s="173">
        <f t="shared" si="0"/>
        <v>0</v>
      </c>
    </row>
    <row r="10" spans="1:5" ht="25.5" customHeight="1" x14ac:dyDescent="0.2">
      <c r="A10" s="49"/>
      <c r="B10" s="46"/>
      <c r="C10" s="171"/>
      <c r="D10" s="171"/>
      <c r="E10" s="173">
        <f t="shared" si="0"/>
        <v>0</v>
      </c>
    </row>
    <row r="11" spans="1:5" ht="25.5" customHeight="1" x14ac:dyDescent="0.2">
      <c r="A11" s="49"/>
      <c r="B11" s="46"/>
      <c r="C11" s="171"/>
      <c r="D11" s="171"/>
      <c r="E11" s="173">
        <f t="shared" si="0"/>
        <v>0</v>
      </c>
    </row>
    <row r="12" spans="1:5" ht="25.5" customHeight="1" x14ac:dyDescent="0.2">
      <c r="A12" s="49"/>
      <c r="B12" s="46"/>
      <c r="C12" s="171"/>
      <c r="D12" s="171"/>
      <c r="E12" s="173">
        <f t="shared" si="0"/>
        <v>0</v>
      </c>
    </row>
    <row r="13" spans="1:5" ht="25.5" customHeight="1" x14ac:dyDescent="0.2">
      <c r="A13" s="49"/>
      <c r="B13" s="46"/>
      <c r="C13" s="171"/>
      <c r="D13" s="171"/>
      <c r="E13" s="173">
        <f t="shared" si="0"/>
        <v>0</v>
      </c>
    </row>
    <row r="14" spans="1:5" ht="25.5" customHeight="1" x14ac:dyDescent="0.2">
      <c r="A14" s="49"/>
      <c r="B14" s="46"/>
      <c r="C14" s="171"/>
      <c r="D14" s="171"/>
      <c r="E14" s="173">
        <f t="shared" si="0"/>
        <v>0</v>
      </c>
    </row>
    <row r="15" spans="1:5" ht="25.5" customHeight="1" x14ac:dyDescent="0.2">
      <c r="A15" s="49"/>
      <c r="B15" s="46"/>
      <c r="C15" s="171"/>
      <c r="D15" s="171"/>
      <c r="E15" s="173">
        <f t="shared" si="0"/>
        <v>0</v>
      </c>
    </row>
    <row r="16" spans="1:5" ht="25.5" customHeight="1" x14ac:dyDescent="0.2">
      <c r="A16" s="49"/>
      <c r="B16" s="46"/>
      <c r="C16" s="171"/>
      <c r="D16" s="171"/>
      <c r="E16" s="173">
        <f t="shared" si="0"/>
        <v>0</v>
      </c>
    </row>
    <row r="17" spans="1:5" ht="25.5" customHeight="1" x14ac:dyDescent="0.2">
      <c r="A17" s="49"/>
      <c r="B17" s="46"/>
      <c r="C17" s="171"/>
      <c r="D17" s="171"/>
      <c r="E17" s="173">
        <f t="shared" si="0"/>
        <v>0</v>
      </c>
    </row>
    <row r="18" spans="1:5" ht="25.5" customHeight="1" x14ac:dyDescent="0.2">
      <c r="A18" s="49"/>
      <c r="B18" s="46"/>
      <c r="C18" s="171"/>
      <c r="D18" s="171"/>
      <c r="E18" s="173">
        <f t="shared" si="0"/>
        <v>0</v>
      </c>
    </row>
    <row r="19" spans="1:5" ht="25.5" customHeight="1" x14ac:dyDescent="0.2">
      <c r="A19" s="49"/>
      <c r="B19" s="46"/>
      <c r="C19" s="171"/>
      <c r="D19" s="171"/>
      <c r="E19" s="173">
        <f t="shared" si="0"/>
        <v>0</v>
      </c>
    </row>
    <row r="20" spans="1:5" ht="25.5" customHeight="1" x14ac:dyDescent="0.2">
      <c r="A20" s="49"/>
      <c r="B20" s="46"/>
      <c r="C20" s="171"/>
      <c r="D20" s="171"/>
      <c r="E20" s="173">
        <f t="shared" si="0"/>
        <v>0</v>
      </c>
    </row>
    <row r="21" spans="1:5" ht="25.5" customHeight="1" x14ac:dyDescent="0.2">
      <c r="A21" s="49"/>
      <c r="B21" s="46"/>
      <c r="C21" s="171"/>
      <c r="D21" s="171"/>
      <c r="E21" s="173">
        <f t="shared" si="0"/>
        <v>0</v>
      </c>
    </row>
    <row r="22" spans="1:5" ht="25.5" customHeight="1" x14ac:dyDescent="0.2">
      <c r="A22" s="49"/>
      <c r="B22" s="46"/>
      <c r="C22" s="171"/>
      <c r="D22" s="171"/>
      <c r="E22" s="173">
        <f t="shared" si="0"/>
        <v>0</v>
      </c>
    </row>
    <row r="23" spans="1:5" ht="25.5" customHeight="1" x14ac:dyDescent="0.2">
      <c r="A23" s="49"/>
      <c r="B23" s="46"/>
      <c r="C23" s="171"/>
      <c r="D23" s="171"/>
      <c r="E23" s="173">
        <f t="shared" si="0"/>
        <v>0</v>
      </c>
    </row>
    <row r="24" spans="1:5" ht="24.95" customHeight="1" x14ac:dyDescent="0.2">
      <c r="A24" s="49"/>
      <c r="B24" s="46"/>
      <c r="C24" s="171"/>
      <c r="D24" s="171"/>
      <c r="E24" s="173">
        <f t="shared" si="0"/>
        <v>0</v>
      </c>
    </row>
    <row r="25" spans="1:5" ht="24.95" customHeight="1" x14ac:dyDescent="0.2">
      <c r="A25" s="49"/>
      <c r="B25" s="46"/>
      <c r="C25" s="171"/>
      <c r="D25" s="171"/>
      <c r="E25" s="173">
        <f t="shared" si="0"/>
        <v>0</v>
      </c>
    </row>
    <row r="26" spans="1:5" ht="24.95" customHeight="1" x14ac:dyDescent="0.2">
      <c r="A26" s="49"/>
      <c r="B26" s="46"/>
      <c r="C26" s="171"/>
      <c r="D26" s="171"/>
      <c r="E26" s="173">
        <f t="shared" si="0"/>
        <v>0</v>
      </c>
    </row>
    <row r="27" spans="1:5" ht="24.95" customHeight="1" x14ac:dyDescent="0.2">
      <c r="A27" s="49"/>
      <c r="B27" s="46"/>
      <c r="C27" s="171"/>
      <c r="D27" s="171"/>
      <c r="E27" s="173">
        <f t="shared" si="0"/>
        <v>0</v>
      </c>
    </row>
    <row r="28" spans="1:5" ht="24.95" customHeight="1" x14ac:dyDescent="0.2">
      <c r="A28" s="49"/>
      <c r="B28" s="46"/>
      <c r="C28" s="171"/>
      <c r="D28" s="171"/>
      <c r="E28" s="173">
        <f t="shared" si="0"/>
        <v>0</v>
      </c>
    </row>
    <row r="29" spans="1:5" ht="24.95" customHeight="1" x14ac:dyDescent="0.2">
      <c r="A29" s="49"/>
      <c r="B29" s="46"/>
      <c r="C29" s="171"/>
      <c r="D29" s="171"/>
      <c r="E29" s="173">
        <f t="shared" si="0"/>
        <v>0</v>
      </c>
    </row>
    <row r="30" spans="1:5" ht="24.95" customHeight="1" x14ac:dyDescent="0.2">
      <c r="A30" s="49"/>
      <c r="B30" s="46"/>
      <c r="C30" s="171"/>
      <c r="D30" s="171"/>
      <c r="E30" s="173">
        <f t="shared" si="0"/>
        <v>0</v>
      </c>
    </row>
    <row r="31" spans="1:5" ht="24.95" customHeight="1" x14ac:dyDescent="0.2">
      <c r="A31" s="49"/>
      <c r="B31" s="46"/>
      <c r="C31" s="171"/>
      <c r="D31" s="171"/>
      <c r="E31" s="173">
        <f t="shared" si="0"/>
        <v>0</v>
      </c>
    </row>
    <row r="32" spans="1:5" ht="24.95" customHeight="1" x14ac:dyDescent="0.2">
      <c r="A32" s="49"/>
      <c r="B32" s="46"/>
      <c r="C32" s="171"/>
      <c r="D32" s="171"/>
      <c r="E32" s="173">
        <f t="shared" si="0"/>
        <v>0</v>
      </c>
    </row>
    <row r="33" spans="1:5" ht="24.95" customHeight="1" x14ac:dyDescent="0.2">
      <c r="A33" s="49"/>
      <c r="B33" s="46"/>
      <c r="C33" s="171"/>
      <c r="D33" s="171"/>
      <c r="E33" s="173">
        <f t="shared" si="0"/>
        <v>0</v>
      </c>
    </row>
    <row r="34" spans="1:5" ht="24.95" customHeight="1" x14ac:dyDescent="0.2">
      <c r="A34" s="49"/>
      <c r="B34" s="46"/>
      <c r="C34" s="171"/>
      <c r="D34" s="171"/>
      <c r="E34" s="173">
        <f t="shared" si="0"/>
        <v>0</v>
      </c>
    </row>
    <row r="35" spans="1:5" ht="24.95" customHeight="1" x14ac:dyDescent="0.2">
      <c r="A35" s="49"/>
      <c r="B35" s="46"/>
      <c r="C35" s="171"/>
      <c r="D35" s="171"/>
      <c r="E35" s="173">
        <f t="shared" si="0"/>
        <v>0</v>
      </c>
    </row>
    <row r="36" spans="1:5" ht="24.95" customHeight="1" x14ac:dyDescent="0.2">
      <c r="A36" s="49"/>
      <c r="B36" s="46"/>
      <c r="C36" s="171"/>
      <c r="D36" s="171"/>
      <c r="E36" s="173">
        <f t="shared" si="0"/>
        <v>0</v>
      </c>
    </row>
    <row r="37" spans="1:5" ht="24.95" customHeight="1" x14ac:dyDescent="0.2">
      <c r="A37" s="49"/>
      <c r="B37" s="46"/>
      <c r="C37" s="171"/>
      <c r="D37" s="171"/>
      <c r="E37" s="173">
        <f t="shared" si="0"/>
        <v>0</v>
      </c>
    </row>
    <row r="38" spans="1:5" ht="24.95" customHeight="1" x14ac:dyDescent="0.2">
      <c r="A38" s="49"/>
      <c r="B38" s="46"/>
      <c r="C38" s="171"/>
      <c r="D38" s="171"/>
      <c r="E38" s="173">
        <f t="shared" si="0"/>
        <v>0</v>
      </c>
    </row>
    <row r="39" spans="1:5" ht="24.95" customHeight="1" thickBot="1" x14ac:dyDescent="0.3">
      <c r="B39" s="14"/>
      <c r="C39" s="172">
        <f>SUM(C7:C38)</f>
        <v>0</v>
      </c>
      <c r="D39" s="167" t="s">
        <v>2</v>
      </c>
      <c r="E39" s="174">
        <f>SUM(E7:E38)</f>
        <v>0</v>
      </c>
    </row>
    <row r="40" spans="1:5" ht="18" customHeight="1" thickTop="1" x14ac:dyDescent="0.2">
      <c r="C40" s="2"/>
      <c r="D40" s="47"/>
    </row>
    <row r="41" spans="1:5" ht="18" customHeight="1" x14ac:dyDescent="0.2">
      <c r="C41" s="2"/>
      <c r="D41" s="47"/>
    </row>
    <row r="42" spans="1:5" ht="18" customHeight="1" x14ac:dyDescent="0.25">
      <c r="B42" s="6"/>
      <c r="C42" s="148"/>
    </row>
    <row r="43" spans="1:5" ht="18" customHeight="1" x14ac:dyDescent="0.25">
      <c r="B43" s="6"/>
      <c r="C43" s="58"/>
    </row>
    <row r="44" spans="1:5" ht="18" customHeight="1" x14ac:dyDescent="0.25">
      <c r="B44" s="6"/>
      <c r="C44" s="149"/>
    </row>
    <row r="45" spans="1:5" ht="18" customHeight="1" x14ac:dyDescent="0.25">
      <c r="A45" s="2" t="s">
        <v>49</v>
      </c>
      <c r="B45" s="6"/>
      <c r="C45" s="56"/>
    </row>
    <row r="46" spans="1:5" ht="18" customHeight="1" x14ac:dyDescent="0.25">
      <c r="B46" s="6"/>
      <c r="C46" s="56"/>
    </row>
    <row r="47" spans="1:5" ht="18" customHeight="1" x14ac:dyDescent="0.2">
      <c r="A47" s="11"/>
      <c r="B47" s="11"/>
    </row>
    <row r="48" spans="1:5" ht="18" customHeight="1" x14ac:dyDescent="0.25">
      <c r="A48" s="12" t="s">
        <v>4</v>
      </c>
      <c r="B48" s="13" t="s">
        <v>0</v>
      </c>
      <c r="C48" s="12" t="s">
        <v>13</v>
      </c>
      <c r="D48" s="15"/>
      <c r="E48" s="13" t="s">
        <v>0</v>
      </c>
    </row>
  </sheetData>
  <phoneticPr fontId="0" type="noConversion"/>
  <printOptions horizontalCentered="1"/>
  <pageMargins left="0" right="0" top="0" bottom="0" header="0.5" footer="0.5"/>
  <pageSetup scale="80"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32"/>
  <sheetViews>
    <sheetView showGridLines="0" showRowColHeaders="0" showZeros="0" zoomScale="75" workbookViewId="0">
      <selection activeCell="H51" sqref="H51"/>
    </sheetView>
  </sheetViews>
  <sheetFormatPr defaultColWidth="9.140625" defaultRowHeight="12.75" x14ac:dyDescent="0.2"/>
  <cols>
    <col min="1" max="1" width="14" style="19" customWidth="1"/>
    <col min="2" max="2" width="15.7109375" style="20" customWidth="1"/>
    <col min="3" max="5" width="15.7109375" style="19" customWidth="1"/>
    <col min="6" max="7" width="14.7109375" style="19" customWidth="1"/>
    <col min="8" max="16384" width="9.140625" style="19"/>
  </cols>
  <sheetData>
    <row r="1" spans="1:7" x14ac:dyDescent="0.2">
      <c r="A1" s="18"/>
      <c r="B1" s="34"/>
      <c r="C1" s="18"/>
      <c r="D1" s="18"/>
      <c r="E1" s="18"/>
    </row>
    <row r="2" spans="1:7" x14ac:dyDescent="0.2">
      <c r="G2" s="22"/>
    </row>
    <row r="3" spans="1:7" x14ac:dyDescent="0.2">
      <c r="G3" s="22"/>
    </row>
    <row r="4" spans="1:7" ht="18.75" x14ac:dyDescent="0.3">
      <c r="A4" s="23" t="s">
        <v>18</v>
      </c>
      <c r="B4" s="21"/>
      <c r="C4" s="22"/>
      <c r="D4" s="22"/>
      <c r="E4" s="22"/>
      <c r="F4" s="23"/>
      <c r="G4" s="22"/>
    </row>
    <row r="5" spans="1:7" ht="18.75" x14ac:dyDescent="0.3">
      <c r="C5" s="24" t="s">
        <v>47</v>
      </c>
      <c r="D5" s="22"/>
      <c r="E5" s="22"/>
      <c r="F5" s="83">
        <v>2013</v>
      </c>
      <c r="G5" s="22"/>
    </row>
    <row r="6" spans="1:7" ht="18.75" x14ac:dyDescent="0.3">
      <c r="F6" s="23"/>
      <c r="G6" s="22"/>
    </row>
    <row r="7" spans="1:7" ht="15.75" x14ac:dyDescent="0.25">
      <c r="A7" s="25" t="s">
        <v>7</v>
      </c>
      <c r="B7" s="44">
        <f>name</f>
        <v>0</v>
      </c>
      <c r="C7" s="16"/>
      <c r="D7" s="16"/>
      <c r="F7" s="25"/>
    </row>
    <row r="8" spans="1:7" ht="15.75" x14ac:dyDescent="0.25">
      <c r="A8" s="25"/>
      <c r="B8" s="62"/>
      <c r="C8" s="63"/>
      <c r="D8" s="63"/>
      <c r="F8" s="25"/>
    </row>
    <row r="9" spans="1:7" s="26" customFormat="1" ht="18" customHeight="1" x14ac:dyDescent="0.25">
      <c r="B9" s="35"/>
      <c r="C9" s="27" t="s">
        <v>32</v>
      </c>
      <c r="D9" s="27" t="s">
        <v>35</v>
      </c>
      <c r="E9" s="27" t="s">
        <v>1</v>
      </c>
      <c r="F9" s="27"/>
      <c r="G9" s="27"/>
    </row>
    <row r="10" spans="1:7" s="26" customFormat="1" ht="18" customHeight="1" x14ac:dyDescent="0.25">
      <c r="B10" s="36" t="s">
        <v>16</v>
      </c>
      <c r="C10" s="27" t="s">
        <v>33</v>
      </c>
      <c r="D10" s="27" t="s">
        <v>33</v>
      </c>
      <c r="E10" s="27" t="s">
        <v>36</v>
      </c>
      <c r="F10" s="27" t="s">
        <v>41</v>
      </c>
      <c r="G10" s="27" t="s">
        <v>38</v>
      </c>
    </row>
    <row r="11" spans="1:7" s="26" customFormat="1" ht="18" customHeight="1" x14ac:dyDescent="0.25">
      <c r="A11" s="27" t="s">
        <v>19</v>
      </c>
      <c r="B11" s="36" t="s">
        <v>41</v>
      </c>
      <c r="C11" s="27" t="s">
        <v>34</v>
      </c>
      <c r="D11" s="27" t="s">
        <v>34</v>
      </c>
      <c r="E11" s="27" t="s">
        <v>34</v>
      </c>
      <c r="F11" s="27" t="s">
        <v>37</v>
      </c>
      <c r="G11" s="27" t="s">
        <v>39</v>
      </c>
    </row>
    <row r="12" spans="1:7" ht="18" customHeight="1" x14ac:dyDescent="0.2">
      <c r="A12" s="28" t="s">
        <v>20</v>
      </c>
      <c r="B12" s="37">
        <v>0</v>
      </c>
      <c r="C12" s="59">
        <v>0</v>
      </c>
      <c r="D12" s="59">
        <v>0</v>
      </c>
      <c r="E12" s="60">
        <f>+C12+D12</f>
        <v>0</v>
      </c>
      <c r="F12" s="60">
        <f>ROUND(B12*0.555,2)</f>
        <v>0</v>
      </c>
      <c r="G12" s="29">
        <f>+E12-F12</f>
        <v>0</v>
      </c>
    </row>
    <row r="13" spans="1:7" ht="18" customHeight="1" x14ac:dyDescent="0.2">
      <c r="A13" s="28" t="s">
        <v>21</v>
      </c>
      <c r="B13" s="37"/>
      <c r="C13" s="59"/>
      <c r="D13" s="59"/>
      <c r="E13" s="60">
        <f t="shared" ref="E13:E23" si="0">+C13+D13</f>
        <v>0</v>
      </c>
      <c r="F13" s="60">
        <f>ROUND(B13*0.555,2)</f>
        <v>0</v>
      </c>
      <c r="G13" s="29">
        <f t="shared" ref="G13:G23" si="1">+E13-F13</f>
        <v>0</v>
      </c>
    </row>
    <row r="14" spans="1:7" ht="18" customHeight="1" x14ac:dyDescent="0.2">
      <c r="A14" s="28" t="s">
        <v>23</v>
      </c>
      <c r="B14" s="37"/>
      <c r="C14" s="59"/>
      <c r="D14" s="59"/>
      <c r="E14" s="60">
        <f t="shared" si="0"/>
        <v>0</v>
      </c>
      <c r="F14" s="60">
        <f t="shared" ref="F14:F23" si="2">ROUND(B14*0.565,2)</f>
        <v>0</v>
      </c>
      <c r="G14" s="29">
        <f t="shared" si="1"/>
        <v>0</v>
      </c>
    </row>
    <row r="15" spans="1:7" ht="18" customHeight="1" x14ac:dyDescent="0.2">
      <c r="A15" s="28" t="s">
        <v>24</v>
      </c>
      <c r="B15" s="37"/>
      <c r="C15" s="59"/>
      <c r="D15" s="59"/>
      <c r="E15" s="60">
        <f t="shared" si="0"/>
        <v>0</v>
      </c>
      <c r="F15" s="60">
        <f t="shared" si="2"/>
        <v>0</v>
      </c>
      <c r="G15" s="29">
        <f t="shared" si="1"/>
        <v>0</v>
      </c>
    </row>
    <row r="16" spans="1:7" ht="18" customHeight="1" x14ac:dyDescent="0.2">
      <c r="A16" s="28" t="s">
        <v>25</v>
      </c>
      <c r="B16" s="37"/>
      <c r="C16" s="59"/>
      <c r="D16" s="59"/>
      <c r="E16" s="60">
        <f t="shared" si="0"/>
        <v>0</v>
      </c>
      <c r="F16" s="60">
        <f t="shared" si="2"/>
        <v>0</v>
      </c>
      <c r="G16" s="29">
        <f t="shared" si="1"/>
        <v>0</v>
      </c>
    </row>
    <row r="17" spans="1:7" ht="18" customHeight="1" x14ac:dyDescent="0.2">
      <c r="A17" s="28" t="s">
        <v>26</v>
      </c>
      <c r="B17" s="37"/>
      <c r="C17" s="59"/>
      <c r="D17" s="59"/>
      <c r="E17" s="60">
        <f t="shared" si="0"/>
        <v>0</v>
      </c>
      <c r="F17" s="60">
        <f t="shared" si="2"/>
        <v>0</v>
      </c>
      <c r="G17" s="29">
        <f t="shared" si="1"/>
        <v>0</v>
      </c>
    </row>
    <row r="18" spans="1:7" ht="18" customHeight="1" x14ac:dyDescent="0.2">
      <c r="A18" s="28" t="s">
        <v>27</v>
      </c>
      <c r="B18" s="37"/>
      <c r="C18" s="59"/>
      <c r="D18" s="59"/>
      <c r="E18" s="60">
        <f t="shared" si="0"/>
        <v>0</v>
      </c>
      <c r="F18" s="60">
        <f t="shared" si="2"/>
        <v>0</v>
      </c>
      <c r="G18" s="29">
        <f t="shared" si="1"/>
        <v>0</v>
      </c>
    </row>
    <row r="19" spans="1:7" ht="18" customHeight="1" x14ac:dyDescent="0.2">
      <c r="A19" s="28" t="s">
        <v>28</v>
      </c>
      <c r="B19" s="37"/>
      <c r="C19" s="59"/>
      <c r="D19" s="59"/>
      <c r="E19" s="60">
        <f t="shared" si="0"/>
        <v>0</v>
      </c>
      <c r="F19" s="60">
        <f t="shared" si="2"/>
        <v>0</v>
      </c>
      <c r="G19" s="29">
        <f t="shared" si="1"/>
        <v>0</v>
      </c>
    </row>
    <row r="20" spans="1:7" ht="18" customHeight="1" x14ac:dyDescent="0.2">
      <c r="A20" s="28" t="s">
        <v>29</v>
      </c>
      <c r="B20" s="37"/>
      <c r="C20" s="59"/>
      <c r="D20" s="59"/>
      <c r="E20" s="60">
        <f t="shared" si="0"/>
        <v>0</v>
      </c>
      <c r="F20" s="60">
        <f t="shared" si="2"/>
        <v>0</v>
      </c>
      <c r="G20" s="29">
        <f t="shared" si="1"/>
        <v>0</v>
      </c>
    </row>
    <row r="21" spans="1:7" ht="18" customHeight="1" x14ac:dyDescent="0.2">
      <c r="A21" s="28" t="s">
        <v>30</v>
      </c>
      <c r="B21" s="37"/>
      <c r="C21" s="59"/>
      <c r="D21" s="59"/>
      <c r="E21" s="60">
        <f t="shared" si="0"/>
        <v>0</v>
      </c>
      <c r="F21" s="60">
        <f t="shared" si="2"/>
        <v>0</v>
      </c>
      <c r="G21" s="29">
        <f t="shared" si="1"/>
        <v>0</v>
      </c>
    </row>
    <row r="22" spans="1:7" ht="18" customHeight="1" x14ac:dyDescent="0.2">
      <c r="A22" s="28" t="s">
        <v>31</v>
      </c>
      <c r="B22" s="37"/>
      <c r="C22" s="59"/>
      <c r="D22" s="59"/>
      <c r="E22" s="60">
        <f t="shared" si="0"/>
        <v>0</v>
      </c>
      <c r="F22" s="60">
        <f t="shared" si="2"/>
        <v>0</v>
      </c>
      <c r="G22" s="29">
        <f t="shared" si="1"/>
        <v>0</v>
      </c>
    </row>
    <row r="23" spans="1:7" ht="18" customHeight="1" x14ac:dyDescent="0.2">
      <c r="A23" s="28" t="s">
        <v>22</v>
      </c>
      <c r="B23" s="37"/>
      <c r="C23" s="59"/>
      <c r="D23" s="59"/>
      <c r="E23" s="60">
        <f t="shared" si="0"/>
        <v>0</v>
      </c>
      <c r="F23" s="60">
        <f t="shared" si="2"/>
        <v>0</v>
      </c>
      <c r="G23" s="29">
        <f t="shared" si="1"/>
        <v>0</v>
      </c>
    </row>
    <row r="24" spans="1:7" ht="18" customHeight="1" thickBot="1" x14ac:dyDescent="0.3">
      <c r="A24" s="28" t="s">
        <v>48</v>
      </c>
      <c r="B24" s="38">
        <f t="shared" ref="B24:G24" si="3">SUM(B12:B23)</f>
        <v>0</v>
      </c>
      <c r="C24" s="61">
        <f t="shared" si="3"/>
        <v>0</v>
      </c>
      <c r="D24" s="61">
        <f t="shared" si="3"/>
        <v>0</v>
      </c>
      <c r="E24" s="61">
        <f t="shared" si="3"/>
        <v>0</v>
      </c>
      <c r="F24" s="61">
        <f t="shared" si="3"/>
        <v>0</v>
      </c>
      <c r="G24" s="45">
        <f t="shared" si="3"/>
        <v>0</v>
      </c>
    </row>
    <row r="25" spans="1:7" ht="18" customHeight="1" thickTop="1" x14ac:dyDescent="0.2"/>
    <row r="26" spans="1:7" ht="12" customHeight="1" x14ac:dyDescent="0.2">
      <c r="A26" s="30" t="s">
        <v>44</v>
      </c>
    </row>
    <row r="27" spans="1:7" ht="12" customHeight="1" x14ac:dyDescent="0.2">
      <c r="A27" s="30" t="s">
        <v>45</v>
      </c>
    </row>
    <row r="28" spans="1:7" ht="12" customHeight="1" x14ac:dyDescent="0.2">
      <c r="A28" s="30"/>
    </row>
    <row r="29" spans="1:7" ht="12" customHeight="1" x14ac:dyDescent="0.2">
      <c r="A29" s="30" t="s">
        <v>46</v>
      </c>
    </row>
    <row r="30" spans="1:7" ht="12" customHeight="1" x14ac:dyDescent="0.2">
      <c r="A30" s="30"/>
    </row>
    <row r="31" spans="1:7" ht="18" customHeight="1" x14ac:dyDescent="0.2">
      <c r="A31" s="17"/>
      <c r="B31" s="33"/>
      <c r="C31" s="17"/>
      <c r="E31" s="17"/>
      <c r="F31" s="17"/>
      <c r="G31" s="17"/>
    </row>
    <row r="32" spans="1:7" ht="18" customHeight="1" x14ac:dyDescent="0.25">
      <c r="A32" s="31" t="s">
        <v>4</v>
      </c>
      <c r="B32" s="39"/>
      <c r="C32" s="32" t="s">
        <v>0</v>
      </c>
      <c r="E32" s="31" t="s">
        <v>13</v>
      </c>
      <c r="F32" s="40"/>
      <c r="G32" s="32" t="s">
        <v>0</v>
      </c>
    </row>
  </sheetData>
  <sheetProtection selectLockedCells="1"/>
  <phoneticPr fontId="0" type="noConversion"/>
  <printOptions horizontalCentered="1"/>
  <pageMargins left="0" right="0" top="0" bottom="0" header="0.5" footer="0.5"/>
  <pageSetup scale="98"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3:G54"/>
  <sheetViews>
    <sheetView topLeftCell="A22" workbookViewId="0">
      <selection activeCell="K35" sqref="K35"/>
    </sheetView>
  </sheetViews>
  <sheetFormatPr defaultRowHeight="12.75" x14ac:dyDescent="0.2"/>
  <cols>
    <col min="2" max="2" width="11.28515625" style="86" customWidth="1"/>
    <col min="3" max="3" width="20.28515625" bestFit="1" customWidth="1"/>
  </cols>
  <sheetData>
    <row r="3" spans="2:5" ht="13.5" thickBot="1" x14ac:dyDescent="0.25"/>
    <row r="4" spans="2:5" ht="13.5" thickBot="1" x14ac:dyDescent="0.25">
      <c r="C4" s="84" t="s">
        <v>52</v>
      </c>
      <c r="D4" s="85">
        <v>0.4</v>
      </c>
    </row>
    <row r="6" spans="2:5" ht="13.5" thickBot="1" x14ac:dyDescent="0.25"/>
    <row r="7" spans="2:5" ht="13.5" thickBot="1" x14ac:dyDescent="0.25">
      <c r="B7" s="84" t="s">
        <v>6</v>
      </c>
    </row>
    <row r="8" spans="2:5" x14ac:dyDescent="0.2">
      <c r="B8" s="87" t="s">
        <v>9</v>
      </c>
      <c r="C8" s="1" t="s">
        <v>50</v>
      </c>
    </row>
    <row r="9" spans="2:5" s="107" customFormat="1" x14ac:dyDescent="0.2">
      <c r="B9" s="111"/>
      <c r="C9" s="112" t="s">
        <v>226</v>
      </c>
      <c r="D9" s="113"/>
      <c r="E9" s="111"/>
    </row>
    <row r="10" spans="2:5" s="111" customFormat="1" x14ac:dyDescent="0.2">
      <c r="C10" s="112" t="s">
        <v>233</v>
      </c>
    </row>
    <row r="11" spans="2:5" s="111" customFormat="1" x14ac:dyDescent="0.2">
      <c r="C11" s="112" t="s">
        <v>41</v>
      </c>
    </row>
    <row r="12" spans="2:5" s="111" customFormat="1" x14ac:dyDescent="0.2">
      <c r="C12" s="112" t="s">
        <v>234</v>
      </c>
    </row>
    <row r="13" spans="2:5" s="111" customFormat="1" x14ac:dyDescent="0.2">
      <c r="C13" s="112" t="s">
        <v>236</v>
      </c>
    </row>
    <row r="14" spans="2:5" s="111" customFormat="1" x14ac:dyDescent="0.2">
      <c r="B14" s="107"/>
      <c r="C14" s="147" t="s">
        <v>235</v>
      </c>
      <c r="D14" s="107"/>
      <c r="E14" s="107"/>
    </row>
    <row r="15" spans="2:5" s="107" customFormat="1" x14ac:dyDescent="0.2">
      <c r="C15" s="147"/>
    </row>
    <row r="16" spans="2:5" s="107" customFormat="1" x14ac:dyDescent="0.2">
      <c r="C16" s="147" t="s">
        <v>9</v>
      </c>
    </row>
    <row r="17" spans="2:7" x14ac:dyDescent="0.2">
      <c r="C17" s="147"/>
    </row>
    <row r="21" spans="2:7" x14ac:dyDescent="0.2"/>
    <row r="26" spans="2:7" ht="13.5" thickBot="1" x14ac:dyDescent="0.25"/>
    <row r="27" spans="2:7" ht="13.5" thickBot="1" x14ac:dyDescent="0.25">
      <c r="B27" s="108" t="s">
        <v>237</v>
      </c>
      <c r="C27" s="109" t="s">
        <v>9</v>
      </c>
    </row>
    <row r="28" spans="2:7" ht="15" x14ac:dyDescent="0.2">
      <c r="B28" s="116" t="s">
        <v>199</v>
      </c>
      <c r="C28" s="110" t="s">
        <v>58</v>
      </c>
    </row>
    <row r="29" spans="2:7" ht="15" x14ac:dyDescent="0.2">
      <c r="B29" s="116" t="s">
        <v>198</v>
      </c>
      <c r="C29" s="115" t="s">
        <v>202</v>
      </c>
      <c r="G29" s="114"/>
    </row>
    <row r="30" spans="2:7" ht="15" x14ac:dyDescent="0.2">
      <c r="B30" s="116" t="s">
        <v>200</v>
      </c>
      <c r="C30" s="115" t="s">
        <v>201</v>
      </c>
      <c r="G30" s="114"/>
    </row>
    <row r="31" spans="2:7" ht="15" x14ac:dyDescent="0.2">
      <c r="B31" s="116" t="s">
        <v>203</v>
      </c>
      <c r="C31" s="115" t="s">
        <v>204</v>
      </c>
      <c r="G31" s="114"/>
    </row>
    <row r="32" spans="2:7" ht="15" x14ac:dyDescent="0.2">
      <c r="B32" s="116" t="s">
        <v>205</v>
      </c>
      <c r="C32" s="115" t="s">
        <v>206</v>
      </c>
      <c r="G32" s="114"/>
    </row>
    <row r="33" spans="2:7" ht="15.75" customHeight="1" x14ac:dyDescent="0.2">
      <c r="B33" s="116" t="s">
        <v>207</v>
      </c>
      <c r="C33" s="115" t="s">
        <v>208</v>
      </c>
      <c r="G33" s="114"/>
    </row>
    <row r="34" spans="2:7" ht="15" x14ac:dyDescent="0.2">
      <c r="B34" s="116" t="s">
        <v>9</v>
      </c>
      <c r="C34" s="115" t="s">
        <v>9</v>
      </c>
    </row>
    <row r="35" spans="2:7" ht="15" x14ac:dyDescent="0.2">
      <c r="B35" s="116" t="s">
        <v>9</v>
      </c>
      <c r="C35" s="115" t="s">
        <v>9</v>
      </c>
    </row>
    <row r="37" spans="2:7" x14ac:dyDescent="0.2">
      <c r="B37" s="86" t="s">
        <v>19</v>
      </c>
    </row>
    <row r="38" spans="2:7" x14ac:dyDescent="0.2">
      <c r="B38" s="135">
        <v>41275</v>
      </c>
    </row>
    <row r="39" spans="2:7" ht="15" x14ac:dyDescent="0.2">
      <c r="B39" s="135">
        <v>41306</v>
      </c>
      <c r="C39" s="92"/>
    </row>
    <row r="40" spans="2:7" ht="15" x14ac:dyDescent="0.2">
      <c r="B40" s="135">
        <v>41334</v>
      </c>
      <c r="C40" s="92"/>
    </row>
    <row r="41" spans="2:7" x14ac:dyDescent="0.2">
      <c r="B41" s="135">
        <v>41365</v>
      </c>
    </row>
    <row r="42" spans="2:7" x14ac:dyDescent="0.2">
      <c r="B42" s="135">
        <v>41395</v>
      </c>
    </row>
    <row r="43" spans="2:7" x14ac:dyDescent="0.2">
      <c r="B43" s="135">
        <v>41426</v>
      </c>
    </row>
    <row r="44" spans="2:7" x14ac:dyDescent="0.2">
      <c r="B44" s="135">
        <v>41456</v>
      </c>
    </row>
    <row r="45" spans="2:7" x14ac:dyDescent="0.2">
      <c r="B45" s="135">
        <v>41487</v>
      </c>
    </row>
    <row r="46" spans="2:7" x14ac:dyDescent="0.2">
      <c r="B46" s="135">
        <v>41518</v>
      </c>
    </row>
    <row r="47" spans="2:7" x14ac:dyDescent="0.2">
      <c r="B47" s="135">
        <v>41548</v>
      </c>
    </row>
    <row r="48" spans="2:7" x14ac:dyDescent="0.2">
      <c r="B48" s="135">
        <v>41579</v>
      </c>
    </row>
    <row r="49" spans="2:2" x14ac:dyDescent="0.2">
      <c r="B49" s="135">
        <v>41609</v>
      </c>
    </row>
    <row r="50" spans="2:2" x14ac:dyDescent="0.2">
      <c r="B50" s="135"/>
    </row>
    <row r="51" spans="2:2" x14ac:dyDescent="0.2">
      <c r="B51" s="135"/>
    </row>
    <row r="52" spans="2:2" x14ac:dyDescent="0.2">
      <c r="B52" s="135"/>
    </row>
    <row r="53" spans="2:2" x14ac:dyDescent="0.2">
      <c r="B53" s="135"/>
    </row>
    <row r="54" spans="2:2" x14ac:dyDescent="0.2">
      <c r="B54" s="135"/>
    </row>
  </sheetData>
  <sheetProtection selectLockedCells="1"/>
  <sortState ref="B9:E16">
    <sortCondition ref="C9:C16"/>
  </sortState>
  <phoneticPr fontId="0" type="noConversion"/>
  <pageMargins left="0.75" right="0.75" top="1" bottom="1" header="0.5" footer="0.5"/>
  <pageSetup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sheetPr>
  <dimension ref="A1:B203"/>
  <sheetViews>
    <sheetView topLeftCell="A132" workbookViewId="0">
      <selection activeCell="A143" sqref="A143"/>
    </sheetView>
  </sheetViews>
  <sheetFormatPr defaultColWidth="9.140625" defaultRowHeight="12.75" x14ac:dyDescent="0.2"/>
  <cols>
    <col min="1" max="1" width="129.42578125" style="119" customWidth="1"/>
    <col min="2" max="16384" width="9.140625" style="119"/>
  </cols>
  <sheetData>
    <row r="1" spans="1:1" ht="18" x14ac:dyDescent="0.25">
      <c r="A1" s="118" t="s">
        <v>186</v>
      </c>
    </row>
    <row r="2" spans="1:1" ht="18" x14ac:dyDescent="0.25">
      <c r="A2" s="118"/>
    </row>
    <row r="3" spans="1:1" ht="43.15" customHeight="1" x14ac:dyDescent="0.2">
      <c r="A3" s="121" t="s">
        <v>214</v>
      </c>
    </row>
    <row r="4" spans="1:1" x14ac:dyDescent="0.2">
      <c r="A4" s="122"/>
    </row>
    <row r="5" spans="1:1" x14ac:dyDescent="0.2">
      <c r="A5" s="132" t="s">
        <v>188</v>
      </c>
    </row>
    <row r="6" spans="1:1" x14ac:dyDescent="0.2">
      <c r="A6" s="122"/>
    </row>
    <row r="7" spans="1:1" x14ac:dyDescent="0.2">
      <c r="A7" s="132" t="s">
        <v>213</v>
      </c>
    </row>
    <row r="8" spans="1:1" x14ac:dyDescent="0.2">
      <c r="A8" s="122"/>
    </row>
    <row r="9" spans="1:1" x14ac:dyDescent="0.2">
      <c r="A9" s="121" t="s">
        <v>187</v>
      </c>
    </row>
    <row r="10" spans="1:1" x14ac:dyDescent="0.2">
      <c r="A10" s="122"/>
    </row>
    <row r="11" spans="1:1" ht="25.5" x14ac:dyDescent="0.2">
      <c r="A11" s="121" t="s">
        <v>59</v>
      </c>
    </row>
    <row r="12" spans="1:1" x14ac:dyDescent="0.2">
      <c r="A12" s="122"/>
    </row>
    <row r="13" spans="1:1" x14ac:dyDescent="0.2">
      <c r="A13" s="122"/>
    </row>
    <row r="14" spans="1:1" ht="15" x14ac:dyDescent="0.2">
      <c r="A14" s="120" t="s">
        <v>60</v>
      </c>
    </row>
    <row r="15" spans="1:1" ht="15" x14ac:dyDescent="0.2">
      <c r="A15" s="120"/>
    </row>
    <row r="16" spans="1:1" ht="15" x14ac:dyDescent="0.2">
      <c r="A16" s="120" t="s">
        <v>61</v>
      </c>
    </row>
    <row r="17" spans="1:1" ht="25.5" x14ac:dyDescent="0.2">
      <c r="A17" s="121" t="s">
        <v>215</v>
      </c>
    </row>
    <row r="18" spans="1:1" x14ac:dyDescent="0.2">
      <c r="A18" s="121"/>
    </row>
    <row r="19" spans="1:1" x14ac:dyDescent="0.2">
      <c r="A19" s="121" t="s">
        <v>62</v>
      </c>
    </row>
    <row r="20" spans="1:1" x14ac:dyDescent="0.2">
      <c r="A20" s="121" t="s">
        <v>145</v>
      </c>
    </row>
    <row r="21" spans="1:1" x14ac:dyDescent="0.2">
      <c r="A21" s="121" t="s">
        <v>146</v>
      </c>
    </row>
    <row r="22" spans="1:1" x14ac:dyDescent="0.2">
      <c r="A22" s="121" t="s">
        <v>147</v>
      </c>
    </row>
    <row r="23" spans="1:1" x14ac:dyDescent="0.2">
      <c r="A23" s="121" t="s">
        <v>148</v>
      </c>
    </row>
    <row r="24" spans="1:1" x14ac:dyDescent="0.2">
      <c r="A24" s="121"/>
    </row>
    <row r="26" spans="1:1" ht="15" x14ac:dyDescent="0.2">
      <c r="A26" s="120" t="s">
        <v>67</v>
      </c>
    </row>
    <row r="27" spans="1:1" ht="15" x14ac:dyDescent="0.2">
      <c r="A27" s="120"/>
    </row>
    <row r="28" spans="1:1" ht="15" x14ac:dyDescent="0.2">
      <c r="A28" s="120" t="s">
        <v>68</v>
      </c>
    </row>
    <row r="29" spans="1:1" x14ac:dyDescent="0.2">
      <c r="A29" s="125" t="s">
        <v>69</v>
      </c>
    </row>
    <row r="30" spans="1:1" x14ac:dyDescent="0.2">
      <c r="A30" s="121" t="s">
        <v>150</v>
      </c>
    </row>
    <row r="31" spans="1:1" x14ac:dyDescent="0.2">
      <c r="A31" s="121" t="s">
        <v>151</v>
      </c>
    </row>
    <row r="32" spans="1:1" x14ac:dyDescent="0.2">
      <c r="A32" s="125"/>
    </row>
    <row r="33" spans="1:1" x14ac:dyDescent="0.2">
      <c r="A33" s="125" t="s">
        <v>62</v>
      </c>
    </row>
    <row r="34" spans="1:1" x14ac:dyDescent="0.2">
      <c r="A34" s="121" t="s">
        <v>145</v>
      </c>
    </row>
    <row r="35" spans="1:1" x14ac:dyDescent="0.2">
      <c r="A35" s="121" t="s">
        <v>146</v>
      </c>
    </row>
    <row r="36" spans="1:1" x14ac:dyDescent="0.2">
      <c r="A36" s="121" t="s">
        <v>147</v>
      </c>
    </row>
    <row r="37" spans="1:1" x14ac:dyDescent="0.2">
      <c r="A37" s="125"/>
    </row>
    <row r="38" spans="1:1" ht="25.5" x14ac:dyDescent="0.2">
      <c r="A38" s="125" t="s">
        <v>70</v>
      </c>
    </row>
    <row r="39" spans="1:1" x14ac:dyDescent="0.2">
      <c r="A39" s="126"/>
    </row>
    <row r="40" spans="1:1" x14ac:dyDescent="0.2">
      <c r="A40" s="122"/>
    </row>
    <row r="41" spans="1:1" ht="15" x14ac:dyDescent="0.2">
      <c r="A41" s="120" t="s">
        <v>71</v>
      </c>
    </row>
    <row r="42" spans="1:1" ht="25.5" x14ac:dyDescent="0.2">
      <c r="A42" s="125" t="s">
        <v>72</v>
      </c>
    </row>
    <row r="43" spans="1:1" x14ac:dyDescent="0.2">
      <c r="A43" s="127" t="s">
        <v>73</v>
      </c>
    </row>
    <row r="44" spans="1:1" x14ac:dyDescent="0.2">
      <c r="A44" s="127" t="s">
        <v>74</v>
      </c>
    </row>
    <row r="45" spans="1:1" x14ac:dyDescent="0.2">
      <c r="A45" s="127"/>
    </row>
    <row r="46" spans="1:1" x14ac:dyDescent="0.2">
      <c r="A46" s="127"/>
    </row>
    <row r="47" spans="1:1" ht="15" x14ac:dyDescent="0.2">
      <c r="A47" s="120" t="s">
        <v>63</v>
      </c>
    </row>
    <row r="48" spans="1:1" ht="25.5" x14ac:dyDescent="0.2">
      <c r="A48" s="123" t="s">
        <v>64</v>
      </c>
    </row>
    <row r="49" spans="1:1" x14ac:dyDescent="0.2">
      <c r="A49" s="124"/>
    </row>
    <row r="50" spans="1:1" x14ac:dyDescent="0.2">
      <c r="A50" s="123" t="s">
        <v>65</v>
      </c>
    </row>
    <row r="51" spans="1:1" x14ac:dyDescent="0.2">
      <c r="A51" s="123" t="s">
        <v>216</v>
      </c>
    </row>
    <row r="52" spans="1:1" x14ac:dyDescent="0.2">
      <c r="A52" s="123" t="s">
        <v>149</v>
      </c>
    </row>
    <row r="53" spans="1:1" x14ac:dyDescent="0.2">
      <c r="A53" s="123"/>
    </row>
    <row r="54" spans="1:1" ht="25.5" x14ac:dyDescent="0.2">
      <c r="A54" s="123" t="s">
        <v>66</v>
      </c>
    </row>
    <row r="55" spans="1:1" x14ac:dyDescent="0.2">
      <c r="A55" s="123"/>
    </row>
    <row r="56" spans="1:1" x14ac:dyDescent="0.2">
      <c r="A56" s="123" t="s">
        <v>218</v>
      </c>
    </row>
    <row r="57" spans="1:1" x14ac:dyDescent="0.2">
      <c r="A57" s="123" t="s">
        <v>142</v>
      </c>
    </row>
    <row r="58" spans="1:1" x14ac:dyDescent="0.2">
      <c r="A58" s="123" t="s">
        <v>143</v>
      </c>
    </row>
    <row r="59" spans="1:1" x14ac:dyDescent="0.2">
      <c r="A59" s="123" t="s">
        <v>144</v>
      </c>
    </row>
    <row r="60" spans="1:1" x14ac:dyDescent="0.2">
      <c r="A60" s="126"/>
    </row>
    <row r="61" spans="1:1" ht="15" x14ac:dyDescent="0.2">
      <c r="A61" s="120" t="s">
        <v>75</v>
      </c>
    </row>
    <row r="62" spans="1:1" ht="15" x14ac:dyDescent="0.2">
      <c r="A62" s="120"/>
    </row>
    <row r="63" spans="1:1" ht="15" x14ac:dyDescent="0.2">
      <c r="A63" s="120" t="s">
        <v>76</v>
      </c>
    </row>
    <row r="64" spans="1:1" ht="25.5" x14ac:dyDescent="0.2">
      <c r="A64" s="125" t="s">
        <v>77</v>
      </c>
    </row>
    <row r="66" spans="1:1" x14ac:dyDescent="0.2">
      <c r="A66" s="126"/>
    </row>
    <row r="67" spans="1:1" ht="15" x14ac:dyDescent="0.2">
      <c r="A67" s="120" t="s">
        <v>78</v>
      </c>
    </row>
    <row r="68" spans="1:1" ht="25.5" x14ac:dyDescent="0.2">
      <c r="A68" s="125" t="s">
        <v>79</v>
      </c>
    </row>
    <row r="69" spans="1:1" ht="15" x14ac:dyDescent="0.2">
      <c r="A69" s="120"/>
    </row>
    <row r="71" spans="1:1" ht="15" x14ac:dyDescent="0.2">
      <c r="A71" s="120" t="s">
        <v>80</v>
      </c>
    </row>
    <row r="72" spans="1:1" ht="15" x14ac:dyDescent="0.2">
      <c r="A72" s="120"/>
    </row>
    <row r="73" spans="1:1" ht="15" x14ac:dyDescent="0.2">
      <c r="A73" s="120" t="s">
        <v>81</v>
      </c>
    </row>
    <row r="74" spans="1:1" ht="55.9" customHeight="1" x14ac:dyDescent="0.2">
      <c r="A74" s="123" t="s">
        <v>217</v>
      </c>
    </row>
    <row r="75" spans="1:1" x14ac:dyDescent="0.2">
      <c r="A75" s="123"/>
    </row>
    <row r="76" spans="1:1" x14ac:dyDescent="0.2">
      <c r="A76" s="123" t="s">
        <v>82</v>
      </c>
    </row>
    <row r="77" spans="1:1" x14ac:dyDescent="0.2">
      <c r="A77" s="123" t="s">
        <v>152</v>
      </c>
    </row>
    <row r="78" spans="1:1" x14ac:dyDescent="0.2">
      <c r="A78" s="123" t="s">
        <v>153</v>
      </c>
    </row>
    <row r="79" spans="1:1" x14ac:dyDescent="0.2">
      <c r="A79" s="123" t="s">
        <v>154</v>
      </c>
    </row>
    <row r="80" spans="1:1" x14ac:dyDescent="0.2">
      <c r="A80" s="123" t="s">
        <v>155</v>
      </c>
    </row>
    <row r="81" spans="1:1" x14ac:dyDescent="0.2">
      <c r="A81" s="123" t="s">
        <v>156</v>
      </c>
    </row>
    <row r="82" spans="1:1" x14ac:dyDescent="0.2">
      <c r="A82" s="128"/>
    </row>
    <row r="83" spans="1:1" x14ac:dyDescent="0.2">
      <c r="A83" s="122"/>
    </row>
    <row r="84" spans="1:1" ht="15" x14ac:dyDescent="0.2">
      <c r="A84" s="120" t="s">
        <v>83</v>
      </c>
    </row>
    <row r="85" spans="1:1" ht="56.45" customHeight="1" x14ac:dyDescent="0.2">
      <c r="A85" s="125" t="s">
        <v>84</v>
      </c>
    </row>
    <row r="86" spans="1:1" x14ac:dyDescent="0.2">
      <c r="A86" s="125"/>
    </row>
    <row r="87" spans="1:1" ht="51" x14ac:dyDescent="0.2">
      <c r="A87" s="125" t="s">
        <v>85</v>
      </c>
    </row>
    <row r="88" spans="1:1" x14ac:dyDescent="0.2">
      <c r="A88" s="125"/>
    </row>
    <row r="89" spans="1:1" x14ac:dyDescent="0.2">
      <c r="A89" s="125" t="s">
        <v>86</v>
      </c>
    </row>
    <row r="90" spans="1:1" x14ac:dyDescent="0.2">
      <c r="A90" s="121" t="s">
        <v>157</v>
      </c>
    </row>
    <row r="91" spans="1:1" x14ac:dyDescent="0.2">
      <c r="A91" s="121" t="s">
        <v>158</v>
      </c>
    </row>
    <row r="92" spans="1:1" x14ac:dyDescent="0.2">
      <c r="A92" s="121" t="s">
        <v>159</v>
      </c>
    </row>
    <row r="93" spans="1:1" x14ac:dyDescent="0.2">
      <c r="A93" s="121" t="s">
        <v>160</v>
      </c>
    </row>
    <row r="94" spans="1:1" x14ac:dyDescent="0.2">
      <c r="A94" s="125"/>
    </row>
    <row r="95" spans="1:1" ht="51" x14ac:dyDescent="0.2">
      <c r="A95" s="125" t="s">
        <v>87</v>
      </c>
    </row>
    <row r="96" spans="1:1" x14ac:dyDescent="0.2">
      <c r="A96" s="125"/>
    </row>
    <row r="97" spans="1:1" x14ac:dyDescent="0.2">
      <c r="A97" s="125" t="s">
        <v>88</v>
      </c>
    </row>
    <row r="98" spans="1:1" x14ac:dyDescent="0.2">
      <c r="A98" s="121" t="s">
        <v>89</v>
      </c>
    </row>
    <row r="99" spans="1:1" x14ac:dyDescent="0.2">
      <c r="A99" s="121" t="s">
        <v>90</v>
      </c>
    </row>
    <row r="100" spans="1:1" x14ac:dyDescent="0.2">
      <c r="A100" s="125"/>
    </row>
    <row r="101" spans="1:1" ht="25.5" x14ac:dyDescent="0.2">
      <c r="A101" s="121" t="s">
        <v>91</v>
      </c>
    </row>
    <row r="102" spans="1:1" x14ac:dyDescent="0.2">
      <c r="A102" s="122"/>
    </row>
    <row r="103" spans="1:1" x14ac:dyDescent="0.2">
      <c r="A103" s="122"/>
    </row>
    <row r="104" spans="1:1" ht="15" x14ac:dyDescent="0.2">
      <c r="A104" s="120" t="s">
        <v>92</v>
      </c>
    </row>
    <row r="105" spans="1:1" ht="38.25" x14ac:dyDescent="0.2">
      <c r="A105" s="125" t="s">
        <v>93</v>
      </c>
    </row>
    <row r="108" spans="1:1" ht="15" x14ac:dyDescent="0.2">
      <c r="A108" s="120" t="s">
        <v>94</v>
      </c>
    </row>
    <row r="109" spans="1:1" ht="25.5" x14ac:dyDescent="0.2">
      <c r="A109" s="125" t="s">
        <v>95</v>
      </c>
    </row>
    <row r="110" spans="1:1" x14ac:dyDescent="0.2">
      <c r="A110" s="126"/>
    </row>
    <row r="111" spans="1:1" ht="25.5" x14ac:dyDescent="0.2">
      <c r="A111" s="125" t="s">
        <v>96</v>
      </c>
    </row>
    <row r="114" spans="1:1" ht="15" x14ac:dyDescent="0.2">
      <c r="A114" s="120" t="s">
        <v>97</v>
      </c>
    </row>
    <row r="115" spans="1:1" x14ac:dyDescent="0.2">
      <c r="A115" s="125" t="s">
        <v>98</v>
      </c>
    </row>
    <row r="116" spans="1:1" x14ac:dyDescent="0.2">
      <c r="A116" s="125" t="s">
        <v>161</v>
      </c>
    </row>
    <row r="117" spans="1:1" x14ac:dyDescent="0.2">
      <c r="A117" s="121" t="s">
        <v>182</v>
      </c>
    </row>
    <row r="118" spans="1:1" x14ac:dyDescent="0.2">
      <c r="A118" s="126"/>
    </row>
    <row r="119" spans="1:1" x14ac:dyDescent="0.2">
      <c r="A119" s="122"/>
    </row>
    <row r="120" spans="1:1" ht="15" x14ac:dyDescent="0.2">
      <c r="A120" s="120" t="s">
        <v>99</v>
      </c>
    </row>
    <row r="121" spans="1:1" ht="38.25" x14ac:dyDescent="0.2">
      <c r="A121" s="125" t="s">
        <v>100</v>
      </c>
    </row>
    <row r="122" spans="1:1" x14ac:dyDescent="0.2">
      <c r="A122" s="121" t="s">
        <v>162</v>
      </c>
    </row>
    <row r="123" spans="1:1" ht="25.5" x14ac:dyDescent="0.2">
      <c r="A123" s="121" t="s">
        <v>183</v>
      </c>
    </row>
    <row r="124" spans="1:1" x14ac:dyDescent="0.2">
      <c r="A124" s="121" t="s">
        <v>184</v>
      </c>
    </row>
    <row r="125" spans="1:1" x14ac:dyDescent="0.2">
      <c r="A125" s="121" t="s">
        <v>185</v>
      </c>
    </row>
    <row r="126" spans="1:1" x14ac:dyDescent="0.2">
      <c r="A126" s="122"/>
    </row>
    <row r="127" spans="1:1" x14ac:dyDescent="0.2">
      <c r="A127" s="122"/>
    </row>
    <row r="128" spans="1:1" ht="15" x14ac:dyDescent="0.2">
      <c r="A128" s="120" t="s">
        <v>101</v>
      </c>
    </row>
    <row r="129" spans="1:1" ht="25.5" x14ac:dyDescent="0.2">
      <c r="A129" s="125" t="s">
        <v>102</v>
      </c>
    </row>
    <row r="130" spans="1:1" x14ac:dyDescent="0.2">
      <c r="A130" s="121" t="s">
        <v>163</v>
      </c>
    </row>
    <row r="131" spans="1:1" x14ac:dyDescent="0.2">
      <c r="A131" s="121" t="s">
        <v>164</v>
      </c>
    </row>
    <row r="132" spans="1:1" x14ac:dyDescent="0.2">
      <c r="A132" s="126"/>
    </row>
    <row r="133" spans="1:1" x14ac:dyDescent="0.2">
      <c r="A133" s="126"/>
    </row>
    <row r="134" spans="1:1" ht="15" x14ac:dyDescent="0.2">
      <c r="A134" s="120" t="s">
        <v>103</v>
      </c>
    </row>
    <row r="135" spans="1:1" x14ac:dyDescent="0.2">
      <c r="A135" s="125" t="s">
        <v>219</v>
      </c>
    </row>
    <row r="136" spans="1:1" x14ac:dyDescent="0.2">
      <c r="A136" s="126"/>
    </row>
    <row r="137" spans="1:1" x14ac:dyDescent="0.2">
      <c r="A137" s="126"/>
    </row>
    <row r="138" spans="1:1" ht="15" x14ac:dyDescent="0.2">
      <c r="A138" s="120" t="s">
        <v>104</v>
      </c>
    </row>
    <row r="139" spans="1:1" ht="25.5" x14ac:dyDescent="0.2">
      <c r="A139" s="125" t="s">
        <v>105</v>
      </c>
    </row>
    <row r="142" spans="1:1" ht="15" x14ac:dyDescent="0.2">
      <c r="A142" s="120" t="s">
        <v>106</v>
      </c>
    </row>
    <row r="143" spans="1:1" x14ac:dyDescent="0.2">
      <c r="A143" s="125" t="s">
        <v>220</v>
      </c>
    </row>
    <row r="144" spans="1:1" x14ac:dyDescent="0.2">
      <c r="A144" s="125"/>
    </row>
    <row r="145" spans="1:2" ht="15" x14ac:dyDescent="0.2">
      <c r="A145" s="120" t="s">
        <v>107</v>
      </c>
    </row>
    <row r="146" spans="1:2" ht="15" x14ac:dyDescent="0.2">
      <c r="A146" s="120"/>
    </row>
    <row r="147" spans="1:2" ht="15" x14ac:dyDescent="0.2">
      <c r="A147" s="120" t="s">
        <v>108</v>
      </c>
    </row>
    <row r="148" spans="1:2" ht="25.5" x14ac:dyDescent="0.2">
      <c r="A148" s="125" t="s">
        <v>109</v>
      </c>
    </row>
    <row r="149" spans="1:2" x14ac:dyDescent="0.2">
      <c r="A149" s="121" t="s">
        <v>165</v>
      </c>
    </row>
    <row r="150" spans="1:2" x14ac:dyDescent="0.2">
      <c r="A150" s="121" t="s">
        <v>167</v>
      </c>
    </row>
    <row r="151" spans="1:2" x14ac:dyDescent="0.2">
      <c r="A151" s="121" t="s">
        <v>168</v>
      </c>
    </row>
    <row r="152" spans="1:2" x14ac:dyDescent="0.2">
      <c r="A152" s="121" t="s">
        <v>169</v>
      </c>
    </row>
    <row r="153" spans="1:2" x14ac:dyDescent="0.2">
      <c r="A153" s="121" t="s">
        <v>170</v>
      </c>
    </row>
    <row r="154" spans="1:2" x14ac:dyDescent="0.2">
      <c r="A154" s="126"/>
    </row>
    <row r="155" spans="1:2" x14ac:dyDescent="0.2">
      <c r="A155" s="126"/>
      <c r="B155" s="119" t="s">
        <v>166</v>
      </c>
    </row>
    <row r="156" spans="1:2" x14ac:dyDescent="0.2">
      <c r="A156" s="125" t="s">
        <v>110</v>
      </c>
    </row>
    <row r="157" spans="1:2" x14ac:dyDescent="0.2">
      <c r="A157" s="121" t="s">
        <v>171</v>
      </c>
    </row>
    <row r="158" spans="1:2" x14ac:dyDescent="0.2">
      <c r="A158" s="121" t="s">
        <v>172</v>
      </c>
    </row>
    <row r="159" spans="1:2" x14ac:dyDescent="0.2">
      <c r="A159" s="121" t="s">
        <v>173</v>
      </c>
    </row>
    <row r="160" spans="1:2" x14ac:dyDescent="0.2">
      <c r="A160" s="121" t="s">
        <v>174</v>
      </c>
    </row>
    <row r="161" spans="1:1" x14ac:dyDescent="0.2">
      <c r="A161" s="121" t="s">
        <v>175</v>
      </c>
    </row>
    <row r="162" spans="1:1" x14ac:dyDescent="0.2">
      <c r="A162" s="121" t="s">
        <v>176</v>
      </c>
    </row>
    <row r="163" spans="1:1" x14ac:dyDescent="0.2">
      <c r="A163" s="121" t="s">
        <v>177</v>
      </c>
    </row>
    <row r="164" spans="1:1" x14ac:dyDescent="0.2">
      <c r="A164" s="121" t="s">
        <v>178</v>
      </c>
    </row>
    <row r="165" spans="1:1" x14ac:dyDescent="0.2">
      <c r="A165" s="121" t="s">
        <v>179</v>
      </c>
    </row>
    <row r="166" spans="1:1" x14ac:dyDescent="0.2">
      <c r="A166" s="121" t="s">
        <v>180</v>
      </c>
    </row>
    <row r="167" spans="1:1" x14ac:dyDescent="0.2">
      <c r="A167" s="121" t="s">
        <v>181</v>
      </c>
    </row>
    <row r="168" spans="1:1" x14ac:dyDescent="0.2">
      <c r="A168" s="125"/>
    </row>
    <row r="169" spans="1:1" ht="25.5" x14ac:dyDescent="0.2">
      <c r="A169" s="125" t="s">
        <v>111</v>
      </c>
    </row>
    <row r="172" spans="1:1" ht="15" x14ac:dyDescent="0.2">
      <c r="A172" s="130" t="s">
        <v>112</v>
      </c>
    </row>
    <row r="173" spans="1:1" ht="25.5" x14ac:dyDescent="0.2">
      <c r="A173" s="125" t="s">
        <v>113</v>
      </c>
    </row>
    <row r="174" spans="1:1" x14ac:dyDescent="0.2">
      <c r="A174" s="131"/>
    </row>
    <row r="175" spans="1:1" x14ac:dyDescent="0.2">
      <c r="A175" s="132" t="s">
        <v>114</v>
      </c>
    </row>
    <row r="176" spans="1:1" ht="12.6" customHeight="1" x14ac:dyDescent="0.2">
      <c r="A176" s="121" t="s">
        <v>115</v>
      </c>
    </row>
    <row r="177" spans="1:1" x14ac:dyDescent="0.2">
      <c r="A177" s="125"/>
    </row>
    <row r="178" spans="1:1" x14ac:dyDescent="0.2">
      <c r="A178" s="132" t="s">
        <v>116</v>
      </c>
    </row>
    <row r="179" spans="1:1" ht="38.25" x14ac:dyDescent="0.2">
      <c r="A179" s="121" t="s">
        <v>117</v>
      </c>
    </row>
    <row r="180" spans="1:1" x14ac:dyDescent="0.2">
      <c r="A180" s="121"/>
    </row>
    <row r="181" spans="1:1" x14ac:dyDescent="0.2">
      <c r="A181" s="132" t="s">
        <v>118</v>
      </c>
    </row>
    <row r="182" spans="1:1" ht="25.5" x14ac:dyDescent="0.2">
      <c r="A182" s="121" t="s">
        <v>119</v>
      </c>
    </row>
    <row r="183" spans="1:1" x14ac:dyDescent="0.2">
      <c r="A183" s="121"/>
    </row>
    <row r="184" spans="1:1" ht="51" x14ac:dyDescent="0.2">
      <c r="A184" s="121" t="s">
        <v>120</v>
      </c>
    </row>
    <row r="185" spans="1:1" x14ac:dyDescent="0.2">
      <c r="A185" s="125"/>
    </row>
    <row r="186" spans="1:1" ht="38.25" x14ac:dyDescent="0.2">
      <c r="A186" s="121" t="s">
        <v>121</v>
      </c>
    </row>
    <row r="187" spans="1:1" x14ac:dyDescent="0.2">
      <c r="A187" s="125"/>
    </row>
    <row r="188" spans="1:1" ht="38.25" x14ac:dyDescent="0.2">
      <c r="A188" s="121" t="s">
        <v>122</v>
      </c>
    </row>
    <row r="189" spans="1:1" x14ac:dyDescent="0.2">
      <c r="A189" s="125"/>
    </row>
    <row r="190" spans="1:1" ht="25.5" x14ac:dyDescent="0.2">
      <c r="A190" s="121" t="s">
        <v>123</v>
      </c>
    </row>
    <row r="191" spans="1:1" x14ac:dyDescent="0.2">
      <c r="A191" s="125"/>
    </row>
    <row r="192" spans="1:1" ht="25.5" x14ac:dyDescent="0.2">
      <c r="A192" s="121" t="s">
        <v>124</v>
      </c>
    </row>
    <row r="193" spans="1:1" x14ac:dyDescent="0.2">
      <c r="A193" s="125"/>
    </row>
    <row r="194" spans="1:1" x14ac:dyDescent="0.2">
      <c r="A194" s="121"/>
    </row>
    <row r="195" spans="1:1" x14ac:dyDescent="0.2">
      <c r="A195" s="131"/>
    </row>
    <row r="196" spans="1:1" x14ac:dyDescent="0.2">
      <c r="A196" s="129" t="s">
        <v>125</v>
      </c>
    </row>
    <row r="197" spans="1:1" ht="38.25" x14ac:dyDescent="0.2">
      <c r="A197" s="121" t="s">
        <v>126</v>
      </c>
    </row>
    <row r="198" spans="1:1" x14ac:dyDescent="0.2">
      <c r="A198" s="125"/>
    </row>
    <row r="199" spans="1:1" ht="38.25" x14ac:dyDescent="0.2">
      <c r="A199" s="121" t="s">
        <v>127</v>
      </c>
    </row>
    <row r="200" spans="1:1" x14ac:dyDescent="0.2">
      <c r="A200" s="121"/>
    </row>
    <row r="201" spans="1:1" ht="38.25" x14ac:dyDescent="0.2">
      <c r="A201" s="121" t="s">
        <v>128</v>
      </c>
    </row>
    <row r="202" spans="1:1" x14ac:dyDescent="0.2">
      <c r="A202" s="125"/>
    </row>
    <row r="203" spans="1:1" x14ac:dyDescent="0.2">
      <c r="A203" s="125" t="s">
        <v>129</v>
      </c>
    </row>
  </sheetData>
  <pageMargins left="0.5" right="0.5" top="1" bottom="1" header="0.5" footer="0.5"/>
  <pageSetup orientation="portrait" r:id="rId1"/>
  <headerFooter alignWithMargins="0"/>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27</vt:i4>
      </vt:variant>
    </vt:vector>
  </HeadingPairs>
  <TitlesOfParts>
    <vt:vector size="34" baseType="lpstr">
      <vt:lpstr>Expense Report</vt:lpstr>
      <vt:lpstr>American Express Expenses</vt:lpstr>
      <vt:lpstr>Cash Exception</vt:lpstr>
      <vt:lpstr>Auto Log</vt:lpstr>
      <vt:lpstr>Reportable Income</vt:lpstr>
      <vt:lpstr>Hidden</vt:lpstr>
      <vt:lpstr>Definitions &amp; Overview</vt:lpstr>
      <vt:lpstr>_</vt:lpstr>
      <vt:lpstr>'American Express Expenses'!AcctTotal</vt:lpstr>
      <vt:lpstr>'Expense Report'!AcctTotal</vt:lpstr>
      <vt:lpstr>Auto_Allowance</vt:lpstr>
      <vt:lpstr>Branch</vt:lpstr>
      <vt:lpstr>'American Express Expenses'!Dept</vt:lpstr>
      <vt:lpstr>Dept</vt:lpstr>
      <vt:lpstr>Depts</vt:lpstr>
      <vt:lpstr>Expenses</vt:lpstr>
      <vt:lpstr>'American Express Expenses'!InsideDept</vt:lpstr>
      <vt:lpstr>InsideDept</vt:lpstr>
      <vt:lpstr>'American Express Expenses'!InsideRegion</vt:lpstr>
      <vt:lpstr>InsideRegion</vt:lpstr>
      <vt:lpstr>lookup</vt:lpstr>
      <vt:lpstr>MilageRate</vt:lpstr>
      <vt:lpstr>Hidden!Month</vt:lpstr>
      <vt:lpstr>Month</vt:lpstr>
      <vt:lpstr>'American Express Expenses'!name</vt:lpstr>
      <vt:lpstr>name</vt:lpstr>
      <vt:lpstr>'American Express Expenses'!Print_Area</vt:lpstr>
      <vt:lpstr>'Expense Report'!Print_Area</vt:lpstr>
      <vt:lpstr>'Reportable Income'!Print_Area</vt:lpstr>
      <vt:lpstr>'American Express Expenses'!Print_Titles</vt:lpstr>
      <vt:lpstr>'Expense Report'!Print_Titles</vt:lpstr>
      <vt:lpstr>'Expense Report'!ReportTotal</vt:lpstr>
      <vt:lpstr>'American Express Expenses'!Unit</vt:lpstr>
      <vt:lpstr>'Expense Report'!Unit</vt:lpstr>
    </vt:vector>
  </TitlesOfParts>
  <Company>Viking Electric Supply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Viking Electric Supply</dc:creator>
  <cp:lastModifiedBy>Erica Gallagher</cp:lastModifiedBy>
  <cp:lastPrinted>2013-07-15T14:19:02Z</cp:lastPrinted>
  <dcterms:created xsi:type="dcterms:W3CDTF">2001-03-23T14:30:36Z</dcterms:created>
  <dcterms:modified xsi:type="dcterms:W3CDTF">2013-07-15T15:30:35Z</dcterms:modified>
</cp:coreProperties>
</file>